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60509サーバーより\経営比較分析表\30年度決算分\"/>
    </mc:Choice>
  </mc:AlternateContent>
  <workbookProtection workbookAlgorithmName="SHA-512" workbookHashValue="G4C0PGJlAn64ENz00noGFh1+hPrZDFojFXZqKOpG1LEz9OWX7Zbu5g2PATGhwRtjfr4BcEfRu9l7QOg6P1NYrw==" workbookSaltValue="fkLDKJLKBRzQxzhVitaL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<sst xmlns="http://schemas.openxmlformats.org/spreadsheetml/2006/main" count="220" uniqueCount="108">
  <si>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</si>
  <si>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</si>
  <si>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</si>
  <si>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</si>
  <si>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</si>
  <si>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</si>
  <si>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</si>
  <si>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</si>
  <si>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</si>
  <si>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</si>
  <si>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</si>
  <si>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</si>
  <si>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</si>
  <si>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</si>
  <si>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</si>
  <si>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</si>
  <si>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</si>
  <si>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</si>
  <si>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</si>
  <si>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</si>
  <si>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</si>
  <si>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</si>
  <si>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</si>
  <si>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</si>
  <si>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</si>
  <si>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</si>
  <si>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</si>
  <si>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</si>
  <si>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</si>
  <si>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</si>
  <si>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</si>
  <si>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</si>
  <si>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</si>
  <si>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</si>
  <si>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</si>
  <si>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</si>
  <si>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</si>
  <si>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</si>
  <si>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</si>
  <si>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</si>
  <si>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</si>
  <si>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</si>
  <si>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</si>
  <si>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</si>
  <si>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</si>
  <si>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</si>
  <si>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</si>
  <si>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</si>
  <si>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</si>
  <si>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</si>
  <si>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</si>
  <si>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</si>
  <si>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</si>
  <si>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</si>
  <si>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</si>
  <si>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</si>
  <si>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</si>
  <si>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</si>
  <si>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</si>
  <si>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</si>
  <si>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</si>
  <si>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</si>
  <si>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</si>
  <si>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</si>
  <si>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</si>
  <si>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</si>
  <si>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</si>
  <si>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</si>
  <si>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</si>
  <si>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</si>
  <si>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</si>
  <si>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</si>
  <si>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</si>
  <si>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</si>
  <si>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</si>
  <si>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</si>
  <si>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</si>
  <si>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</si>
  <si>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</si>
  <si>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</si>
  <si>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</si>
  <si>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</si>
  <si>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</si>
  <si>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</si>
  <si>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</si>
  <si>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</si>
  <si>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</si>
  <si>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</si>
  <si>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</si>
  <si>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</si>
  <si>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</si>
  <si>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</si>
  <si>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</si>
  <si>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</si>
  <si>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</si>
  <si>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</si>
  <si>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</si>
  <si>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</si>
  <si>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</si>
  <si>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</si>
  <si>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</si>
  <si>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</si>
  <si>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</si>
  <si>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</si>
  <si>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</si>
  <si>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①経常収支比率は、100％を超えていることから経常的な活動の収支状況は良好である。
②累積欠損金は発生していない。
③流動比率は昨年度よりも値が悪化しているが、これは流動負債（分母）のうち、藤井浄水場耐震補強工事における未払金増加の影響であり、一時的なものと考える。当該値は短期的な財務安全性が高いといえる。
④企業債残高対給水収益比率は借入残高が微減したものの、収益低下によりやや悪化している。今後も借入金を償還金以下に抑えて借入残高を減少させていく。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⑥給水原価は１㎥の水を給水するために必要な費用である。経年変化は横ばいであり、類似団体と比較して低くなっており良好である。
⑦施設利用率は類似団体平均値を下回っており、また経年変化も減少傾向にある。ただちに改善できないが更新時に適正規模になるように検討する。
⑧有収率は、漏水調査や管路の修繕等の対策を講じていることもあり、昨年よりも悪化しているが、類似団体よりも高くなっている。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7">
      <t>サクネンド</t>
    </rPh>
    <rPh sb="70" eb="71">
      <t>アタイ</t>
    </rPh>
    <rPh sb="72" eb="74">
      <t>アッカ</t>
    </rPh>
    <rPh sb="83" eb="85">
      <t>リュウドウ</t>
    </rPh>
    <rPh sb="85" eb="87">
      <t>フサイ</t>
    </rPh>
    <rPh sb="88" eb="90">
      <t>ブンボ</t>
    </rPh>
    <rPh sb="95" eb="97">
      <t>フジイ</t>
    </rPh>
    <rPh sb="97" eb="100">
      <t>ジョウスイジョウ</t>
    </rPh>
    <rPh sb="100" eb="102">
      <t>タイシン</t>
    </rPh>
    <rPh sb="102" eb="104">
      <t>ホキョウ</t>
    </rPh>
    <rPh sb="104" eb="106">
      <t>コウジ</t>
    </rPh>
    <rPh sb="110" eb="112">
      <t>ミバラ</t>
    </rPh>
    <rPh sb="112" eb="113">
      <t>キン</t>
    </rPh>
    <rPh sb="113" eb="115">
      <t>ゾウカ</t>
    </rPh>
    <rPh sb="116" eb="118">
      <t>エイキョウ</t>
    </rPh>
    <rPh sb="122" eb="124">
      <t>イチジ</t>
    </rPh>
    <rPh sb="124" eb="125">
      <t>テキ</t>
    </rPh>
    <rPh sb="129" eb="130">
      <t>カンガ</t>
    </rPh>
    <rPh sb="133" eb="135">
      <t>トウガイ</t>
    </rPh>
    <rPh sb="135" eb="136">
      <t>チ</t>
    </rPh>
    <rPh sb="137" eb="140">
      <t>タンキテキ</t>
    </rPh>
    <rPh sb="141" eb="143">
      <t>ザイム</t>
    </rPh>
    <rPh sb="143" eb="146">
      <t>アンゼンセイ</t>
    </rPh>
    <rPh sb="147" eb="148">
      <t>タカ</t>
    </rPh>
    <rPh sb="156" eb="158">
      <t>キギョウ</t>
    </rPh>
    <rPh sb="158" eb="159">
      <t>サイ</t>
    </rPh>
    <rPh sb="159" eb="161">
      <t>ザンダカ</t>
    </rPh>
    <rPh sb="161" eb="162">
      <t>タイ</t>
    </rPh>
    <rPh sb="162" eb="164">
      <t>キュウスイ</t>
    </rPh>
    <rPh sb="164" eb="166">
      <t>シュウエキ</t>
    </rPh>
    <rPh sb="166" eb="168">
      <t>ヒリツ</t>
    </rPh>
    <rPh sb="169" eb="171">
      <t>カリイレ</t>
    </rPh>
    <rPh sb="171" eb="173">
      <t>ザンダカ</t>
    </rPh>
    <rPh sb="174" eb="176">
      <t>ビゲン</t>
    </rPh>
    <rPh sb="182" eb="184">
      <t>シュウエキ</t>
    </rPh>
    <rPh sb="184" eb="186">
      <t>テイカ</t>
    </rPh>
    <rPh sb="191" eb="193">
      <t>アッカ</t>
    </rPh>
    <rPh sb="198" eb="200">
      <t>コンゴ</t>
    </rPh>
    <rPh sb="201" eb="203">
      <t>カリイレ</t>
    </rPh>
    <rPh sb="203" eb="204">
      <t>キン</t>
    </rPh>
    <rPh sb="205" eb="208">
      <t>ショウカンキン</t>
    </rPh>
    <rPh sb="208" eb="210">
      <t>イカ</t>
    </rPh>
    <rPh sb="211" eb="212">
      <t>オサ</t>
    </rPh>
    <rPh sb="214" eb="216">
      <t>カリイレ</t>
    </rPh>
    <rPh sb="216" eb="218">
      <t>ザンダカ</t>
    </rPh>
    <rPh sb="219" eb="221">
      <t>ゲンショウ</t>
    </rPh>
    <rPh sb="229" eb="231">
      <t>リョウキン</t>
    </rPh>
    <rPh sb="231" eb="233">
      <t>カイシュウ</t>
    </rPh>
    <rPh sb="233" eb="234">
      <t>リツ</t>
    </rPh>
    <rPh sb="249" eb="251">
      <t>ヒツヨウ</t>
    </rPh>
    <rPh sb="252" eb="254">
      <t>ヒヨウ</t>
    </rPh>
    <rPh sb="255" eb="257">
      <t>リョウキン</t>
    </rPh>
    <rPh sb="257" eb="259">
      <t>シュウニュウ</t>
    </rPh>
    <rPh sb="260" eb="261">
      <t>マカナ</t>
    </rPh>
    <rPh sb="273" eb="275">
      <t>ルイジ</t>
    </rPh>
    <rPh sb="275" eb="277">
      <t>ダンタイ</t>
    </rPh>
    <rPh sb="277" eb="279">
      <t>ヘイキン</t>
    </rPh>
    <rPh sb="282" eb="283">
      <t>アタイ</t>
    </rPh>
    <rPh sb="284" eb="285">
      <t>タカ</t>
    </rPh>
    <rPh sb="291" eb="293">
      <t>ホンシ</t>
    </rPh>
    <rPh sb="294" eb="296">
      <t>リョウキン</t>
    </rPh>
    <rPh sb="296" eb="298">
      <t>スイジュン</t>
    </rPh>
    <rPh sb="299" eb="302">
      <t>ヒカクテキ</t>
    </rPh>
    <rPh sb="302" eb="304">
      <t>テキセツ</t>
    </rPh>
    <rPh sb="308" eb="309">
      <t>イ</t>
    </rPh>
    <rPh sb="314" eb="316">
      <t>キュウスイ</t>
    </rPh>
    <rPh sb="316" eb="318">
      <t>ゲンカ</t>
    </rPh>
    <rPh sb="322" eb="323">
      <t>ミズ</t>
    </rPh>
    <rPh sb="324" eb="326">
      <t>キュウスイ</t>
    </rPh>
    <rPh sb="331" eb="333">
      <t>ヒツヨウ</t>
    </rPh>
    <rPh sb="334" eb="336">
      <t>ヒヨウ</t>
    </rPh>
    <rPh sb="340" eb="342">
      <t>ケイネン</t>
    </rPh>
    <rPh sb="342" eb="344">
      <t>ヘンカ</t>
    </rPh>
    <rPh sb="345" eb="346">
      <t>ヨコ</t>
    </rPh>
    <rPh sb="352" eb="354">
      <t>ルイジ</t>
    </rPh>
    <rPh sb="354" eb="356">
      <t>ダンタイ</t>
    </rPh>
    <rPh sb="357" eb="359">
      <t>ヒカク</t>
    </rPh>
    <rPh sb="361" eb="362">
      <t>ヒク</t>
    </rPh>
    <rPh sb="368" eb="370">
      <t>リョウコウ</t>
    </rPh>
    <rPh sb="376" eb="378">
      <t>シセツ</t>
    </rPh>
    <rPh sb="378" eb="380">
      <t>リヨウ</t>
    </rPh>
    <rPh sb="380" eb="381">
      <t>リツ</t>
    </rPh>
    <rPh sb="382" eb="384">
      <t>ルイジ</t>
    </rPh>
    <rPh sb="384" eb="386">
      <t>ダンタイ</t>
    </rPh>
    <rPh sb="386" eb="389">
      <t>ヘイキンチ</t>
    </rPh>
    <rPh sb="390" eb="392">
      <t>シタマワ</t>
    </rPh>
    <rPh sb="399" eb="401">
      <t>ケイネン</t>
    </rPh>
    <rPh sb="401" eb="403">
      <t>ヘンカ</t>
    </rPh>
    <rPh sb="404" eb="406">
      <t>ゲンショウ</t>
    </rPh>
    <rPh sb="406" eb="408">
      <t>ケイコウ</t>
    </rPh>
    <rPh sb="416" eb="418">
      <t>カイゼン</t>
    </rPh>
    <rPh sb="423" eb="426">
      <t>コウシンジ</t>
    </rPh>
    <rPh sb="427" eb="429">
      <t>テキセイ</t>
    </rPh>
    <rPh sb="429" eb="431">
      <t>キボ</t>
    </rPh>
    <rPh sb="437" eb="439">
      <t>ケントウ</t>
    </rPh>
    <rPh sb="444" eb="447">
      <t>ユウシュウリツ</t>
    </rPh>
    <rPh sb="449" eb="451">
      <t>ロウスイ</t>
    </rPh>
    <rPh sb="451" eb="453">
      <t>チョウサ</t>
    </rPh>
    <rPh sb="454" eb="456">
      <t>カンロ</t>
    </rPh>
    <rPh sb="457" eb="459">
      <t>シュウゼン</t>
    </rPh>
    <rPh sb="459" eb="460">
      <t>トウ</t>
    </rPh>
    <rPh sb="461" eb="463">
      <t>タイサク</t>
    </rPh>
    <rPh sb="464" eb="465">
      <t>コウ</t>
    </rPh>
    <rPh sb="475" eb="477">
      <t>サクネン</t>
    </rPh>
    <rPh sb="480" eb="482">
      <t>アッカ</t>
    </rPh>
    <rPh sb="488" eb="490">
      <t>ルイジ</t>
    </rPh>
    <rPh sb="490" eb="492">
      <t>ダンタイ</t>
    </rPh>
    <rPh sb="495" eb="496">
      <t>タカ</t>
    </rPh>
    <phoneticPr fontId="4"/>
  </si>
  <si>
    <t>①有形固定資産減価償却率は微減し、施設の経年化は類似団体と同じような状況で推移している。
②管路経年化率は大幅に悪化しており、類似団体平均値よりも悪い状況である。今後も法定年数を超えた管路の割合が増えていくことが見込まれる。
また③管路更新率については、平成30年度は更新延長を増やし大幅に改善している。今後も老朽管が増えていくことから、引き続き更新投資を増やしていく。</t>
    <rPh sb="1" eb="3">
      <t>ユウケイ</t>
    </rPh>
    <rPh sb="3" eb="5">
      <t>コテイ</t>
    </rPh>
    <rPh sb="5" eb="7">
      <t>シサン</t>
    </rPh>
    <rPh sb="7" eb="9">
      <t>ゲンカ</t>
    </rPh>
    <rPh sb="9" eb="11">
      <t>ショウキャク</t>
    </rPh>
    <rPh sb="11" eb="12">
      <t>リツ</t>
    </rPh>
    <rPh sb="17" eb="19">
      <t>シセツ</t>
    </rPh>
    <rPh sb="20" eb="23">
      <t>ケイネンカ</t>
    </rPh>
    <rPh sb="24" eb="26">
      <t>ルイジ</t>
    </rPh>
    <rPh sb="26" eb="28">
      <t>ダンタイ</t>
    </rPh>
    <rPh sb="29" eb="30">
      <t>オナ</t>
    </rPh>
    <rPh sb="34" eb="36">
      <t>ジョウキョウ</t>
    </rPh>
    <rPh sb="37" eb="39">
      <t>スイイ</t>
    </rPh>
    <rPh sb="46" eb="48">
      <t>カンロ</t>
    </rPh>
    <rPh sb="48" eb="51">
      <t>ケイネンカ</t>
    </rPh>
    <rPh sb="51" eb="52">
      <t>リツ</t>
    </rPh>
    <rPh sb="53" eb="55">
      <t>オオハバ</t>
    </rPh>
    <rPh sb="56" eb="58">
      <t>アッカ</t>
    </rPh>
    <rPh sb="63" eb="65">
      <t>ルイジ</t>
    </rPh>
    <rPh sb="65" eb="67">
      <t>ダンタイ</t>
    </rPh>
    <rPh sb="67" eb="70">
      <t>ヘイキンチ</t>
    </rPh>
    <rPh sb="73" eb="74">
      <t>ワル</t>
    </rPh>
    <rPh sb="75" eb="77">
      <t>ジョウキョウ</t>
    </rPh>
    <rPh sb="81" eb="83">
      <t>コンゴ</t>
    </rPh>
    <rPh sb="84" eb="86">
      <t>ホウテイ</t>
    </rPh>
    <rPh sb="86" eb="88">
      <t>ネンスウ</t>
    </rPh>
    <rPh sb="89" eb="90">
      <t>コ</t>
    </rPh>
    <rPh sb="92" eb="94">
      <t>カンロ</t>
    </rPh>
    <rPh sb="95" eb="97">
      <t>ワリアイ</t>
    </rPh>
    <rPh sb="98" eb="99">
      <t>フ</t>
    </rPh>
    <rPh sb="106" eb="108">
      <t>ミコ</t>
    </rPh>
    <rPh sb="116" eb="118">
      <t>カンロ</t>
    </rPh>
    <rPh sb="118" eb="120">
      <t>コウシン</t>
    </rPh>
    <rPh sb="120" eb="121">
      <t>リツ</t>
    </rPh>
    <rPh sb="127" eb="129">
      <t>ヘイセイ</t>
    </rPh>
    <rPh sb="131" eb="133">
      <t>ネンド</t>
    </rPh>
    <rPh sb="134" eb="136">
      <t>コウシン</t>
    </rPh>
    <rPh sb="136" eb="138">
      <t>エンチョウ</t>
    </rPh>
    <rPh sb="139" eb="140">
      <t>フ</t>
    </rPh>
    <rPh sb="142" eb="144">
      <t>オオハバ</t>
    </rPh>
    <rPh sb="145" eb="147">
      <t>カイゼン</t>
    </rPh>
    <rPh sb="152" eb="154">
      <t>コンゴ</t>
    </rPh>
    <rPh sb="155" eb="157">
      <t>ロウキュウ</t>
    </rPh>
    <rPh sb="157" eb="158">
      <t>カン</t>
    </rPh>
    <rPh sb="159" eb="160">
      <t>フ</t>
    </rPh>
    <rPh sb="169" eb="170">
      <t>ヒ</t>
    </rPh>
    <rPh sb="171" eb="172">
      <t>ツヅ</t>
    </rPh>
    <rPh sb="173" eb="175">
      <t>コウシン</t>
    </rPh>
    <rPh sb="175" eb="177">
      <t>トウシ</t>
    </rPh>
    <rPh sb="178" eb="179">
      <t>フ</t>
    </rPh>
    <phoneticPr fontId="4"/>
  </si>
  <si>
    <t>　本市の水道施設は、１９７０年～８０年代に第３次拡張事業等で整備されたものが多く残存しており、経年による老朽化が進行し、大規模な更新時代を迎えることとなり老朽化対策が課題となる。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る。
　とりわけ管路更新については、一時的に事業費が偏在することから、管路の管種や重要度・老朽度等を勘案した上で優先順位を設定し、設備投資の平準化を図りながら取り組んでいく。具体的には、中長期的な基本計画である「経営戦略」を本年度策定し、投資と財源にかかる経営目標を設定し着実に進めていくこととした。</t>
    <rPh sb="14" eb="15">
      <t>ネン</t>
    </rPh>
    <rPh sb="18" eb="20">
      <t>ネンダイ</t>
    </rPh>
    <rPh sb="311" eb="314">
      <t>グタイテキ</t>
    </rPh>
    <rPh sb="317" eb="321">
      <t>チュウチョウキテキ</t>
    </rPh>
    <rPh sb="322" eb="324">
      <t>キホン</t>
    </rPh>
    <rPh sb="324" eb="326">
      <t>ケイカク</t>
    </rPh>
    <rPh sb="330" eb="332">
      <t>ケイエイ</t>
    </rPh>
    <rPh sb="332" eb="334">
      <t>センリャク</t>
    </rPh>
    <rPh sb="336" eb="339">
      <t>ホンネンド</t>
    </rPh>
    <rPh sb="339" eb="341">
      <t>サクテイ</t>
    </rPh>
    <rPh sb="343" eb="345">
      <t>トウシ</t>
    </rPh>
    <rPh sb="346" eb="348">
      <t>ザイゲン</t>
    </rPh>
    <rPh sb="352" eb="354">
      <t>ケイエイ</t>
    </rPh>
    <rPh sb="354" eb="356">
      <t>モクヒョウ</t>
    </rPh>
    <rPh sb="357" eb="359">
      <t>セッテイ</t>
    </rPh>
    <rPh sb="360" eb="362">
      <t>チャクジツ</t>
    </rPh>
    <rPh sb="363" eb="36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</si>
</sst>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0.48</c:v>
                </c:pt>
                <c:pt idx="2">
                  <c:v>0.86</c:v>
                </c:pt>
                <c:pt idx="3">
                  <c:v>1</c:v>
                </c:pt>
                <c:pt idx="4">
                  <c:v>1.45</c:v>
                </c:pt>
              </c:numCache>
            </c:numRef>
          </c:val>
          <c:extLst>
            <c:ext xmlns:c16="http://schemas.microsoft.com/office/drawing/2014/chart" uri="{C3380CC4-5D6E-409C-BE32-E72D297353CC}">
              <c16:uniqueId val="{00000000-C223-47E7-A684-C9DBBD8E7A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C223-47E7-A684-C9DBBD8E7A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47.34</c:v>
                </c:pt>
                <c:pt idx="1">
                  <c:v>47.2</c:v>
                </c:pt>
                <c:pt idx="2">
                  <c:v>46.14</c:v>
                </c:pt>
                <c:pt idx="3">
                  <c:v>45.42</c:v>
                </c:pt>
                <c:pt idx="4">
                  <c:v>45.13</c:v>
                </c:pt>
              </c:numCache>
            </c:numRef>
          </c:val>
          <c:extLst>
            <c:ext xmlns:c16="http://schemas.microsoft.com/office/drawing/2014/chart" uri="{C3380CC4-5D6E-409C-BE32-E72D297353CC}">
              <c16:uniqueId val="{00000000-42B1-4FD4-A207-4C35917BC3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2B1-4FD4-A207-4C35917BC3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86.36</c:v>
                </c:pt>
                <c:pt idx="1">
                  <c:v>86.22</c:v>
                </c:pt>
                <c:pt idx="2">
                  <c:v>87.11</c:v>
                </c:pt>
                <c:pt idx="3">
                  <c:v>87.37</c:v>
                </c:pt>
                <c:pt idx="4">
                  <c:v>86.15</c:v>
                </c:pt>
              </c:numCache>
            </c:numRef>
          </c:val>
          <c:extLst>
            <c:ext xmlns:c16="http://schemas.microsoft.com/office/drawing/2014/chart" uri="{C3380CC4-5D6E-409C-BE32-E72D297353CC}">
              <c16:uniqueId val="{00000000-5E45-48BD-94BB-357B9AB665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5E45-48BD-94BB-357B9AB665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121.56</c:v>
                </c:pt>
                <c:pt idx="1">
                  <c:v>120.9</c:v>
                </c:pt>
                <c:pt idx="2">
                  <c:v>116.8</c:v>
                </c:pt>
                <c:pt idx="3">
                  <c:v>117.81</c:v>
                </c:pt>
                <c:pt idx="4">
                  <c:v>118.86</c:v>
                </c:pt>
              </c:numCache>
            </c:numRef>
          </c:val>
          <c:extLst>
            <c:ext xmlns:c16="http://schemas.microsoft.com/office/drawing/2014/chart" uri="{C3380CC4-5D6E-409C-BE32-E72D297353CC}">
              <c16:uniqueId val="{00000000-1462-404D-9455-3ECC22C02E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462-404D-9455-3ECC22C02E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42.35</c:v>
                </c:pt>
                <c:pt idx="1">
                  <c:v>43.95</c:v>
                </c:pt>
                <c:pt idx="2">
                  <c:v>44.89</c:v>
                </c:pt>
                <c:pt idx="3">
                  <c:v>46.06</c:v>
                </c:pt>
                <c:pt idx="4">
                  <c:v>45.5</c:v>
                </c:pt>
              </c:numCache>
            </c:numRef>
          </c:val>
          <c:extLst>
            <c:ext xmlns:c16="http://schemas.microsoft.com/office/drawing/2014/chart" uri="{C3380CC4-5D6E-409C-BE32-E72D297353CC}">
              <c16:uniqueId val="{00000000-76A2-4546-B507-B974B954C7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76A2-4546-B507-B974B954C7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10.92</c:v>
                </c:pt>
                <c:pt idx="1">
                  <c:v>10.99</c:v>
                </c:pt>
                <c:pt idx="2">
                  <c:v>11.74</c:v>
                </c:pt>
                <c:pt idx="3">
                  <c:v>11.33</c:v>
                </c:pt>
                <c:pt idx="4">
                  <c:v>18.09</c:v>
                </c:pt>
              </c:numCache>
            </c:numRef>
          </c:val>
          <c:extLst>
            <c:ext xmlns:c16="http://schemas.microsoft.com/office/drawing/2014/chart" uri="{C3380CC4-5D6E-409C-BE32-E72D297353CC}">
              <c16:uniqueId val="{00000000-16AE-4E1B-84B2-E319197C16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16AE-4E1B-84B2-E319197C16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E4-4159-8105-DFA4D3AFDC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9E4-4159-8105-DFA4D3AFDC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362.3</c:v>
                </c:pt>
                <c:pt idx="1">
                  <c:v>470.96</c:v>
                </c:pt>
                <c:pt idx="2">
                  <c:v>409.72</c:v>
                </c:pt>
                <c:pt idx="3">
                  <c:v>471.42</c:v>
                </c:pt>
                <c:pt idx="4">
                  <c:v>222.91</c:v>
                </c:pt>
              </c:numCache>
            </c:numRef>
          </c:val>
          <c:extLst>
            <c:ext xmlns:c16="http://schemas.microsoft.com/office/drawing/2014/chart" uri="{C3380CC4-5D6E-409C-BE32-E72D297353CC}">
              <c16:uniqueId val="{00000000-7078-4F97-8D91-B89ADBF104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078-4F97-8D91-B89ADBF104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401.07</c:v>
                </c:pt>
                <c:pt idx="1">
                  <c:v>384.65</c:v>
                </c:pt>
                <c:pt idx="2">
                  <c:v>373.91</c:v>
                </c:pt>
                <c:pt idx="3">
                  <c:v>375.28</c:v>
                </c:pt>
                <c:pt idx="4">
                  <c:v>380.33</c:v>
                </c:pt>
              </c:numCache>
            </c:numRef>
          </c:val>
          <c:extLst>
            <c:ext xmlns:c16="http://schemas.microsoft.com/office/drawing/2014/chart" uri="{C3380CC4-5D6E-409C-BE32-E72D297353CC}">
              <c16:uniqueId val="{00000000-7B2F-4C26-9A58-ADD72E4E9F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B2F-4C26-9A58-ADD72E4E9F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120.52</c:v>
                </c:pt>
                <c:pt idx="1">
                  <c:v>121.01</c:v>
                </c:pt>
                <c:pt idx="2">
                  <c:v>116</c:v>
                </c:pt>
                <c:pt idx="3">
                  <c:v>117.4</c:v>
                </c:pt>
                <c:pt idx="4">
                  <c:v>118.18</c:v>
                </c:pt>
              </c:numCache>
            </c:numRef>
          </c:val>
          <c:extLst>
            <c:ext xmlns:c16="http://schemas.microsoft.com/office/drawing/2014/chart" uri="{C3380CC4-5D6E-409C-BE32-E72D297353CC}">
              <c16:uniqueId val="{00000000-FF1C-482A-9A13-1D71EC11CF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FF1C-482A-9A13-1D71EC11CF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121.34</c:v>
                </c:pt>
                <c:pt idx="1">
                  <c:v>120.96</c:v>
                </c:pt>
                <c:pt idx="2">
                  <c:v>126.33</c:v>
                </c:pt>
                <c:pt idx="3">
                  <c:v>125.46</c:v>
                </c:pt>
                <c:pt idx="4">
                  <c:v>124.76</c:v>
                </c:pt>
              </c:numCache>
            </c:numRef>
          </c:val>
          <c:extLst>
            <c:ext xmlns:c16="http://schemas.microsoft.com/office/drawing/2014/chart" uri="{C3380CC4-5D6E-409C-BE32-E72D297353CC}">
              <c16:uniqueId val="{00000000-FBC9-4083-89B7-93AB6062F9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FBC9-4083-89B7-93AB6062F9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御坊市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23595</v>
      </c>
      <c r="AM8" s="60"/>
      <c r="AN8" s="60"/>
      <c r="AO8" s="60"/>
      <c r="AP8" s="60"/>
      <c r="AQ8" s="60"/>
      <c r="AR8" s="60"/>
      <c r="AS8" s="60"/>
      <c r="AT8" s="51">
        <f>データ!$S$6</f>
        <v>43.91</v>
      </c>
      <c r="AU8" s="52"/>
      <c r="AV8" s="52"/>
      <c r="AW8" s="52"/>
      <c r="AX8" s="52"/>
      <c r="AY8" s="52"/>
      <c r="AZ8" s="52"/>
      <c r="BA8" s="52"/>
      <c r="BB8" s="53">
        <f>データ!$T$6</f>
        <v>537.35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68.34</v>
      </c>
      <c r="J10" s="52"/>
      <c r="K10" s="52"/>
      <c r="L10" s="52"/>
      <c r="M10" s="52"/>
      <c r="N10" s="52"/>
      <c r="O10" s="63"/>
      <c r="P10" s="53">
        <f>データ!$P$6</f>
        <v>99.6</v>
      </c>
      <c r="Q10" s="53"/>
      <c r="R10" s="53"/>
      <c r="S10" s="53"/>
      <c r="T10" s="53"/>
      <c r="U10" s="53"/>
      <c r="V10" s="53"/>
      <c r="W10" s="60">
        <f>データ!$Q$6</f>
        <v>2375</v>
      </c>
      <c r="X10" s="60"/>
      <c r="Y10" s="60"/>
      <c r="Z10" s="60"/>
      <c r="AA10" s="60"/>
      <c r="AB10" s="60"/>
      <c r="AC10" s="60"/>
      <c r="AD10" s="2"/>
      <c r="AE10" s="2"/>
      <c r="AF10" s="2"/>
      <c r="AG10" s="2"/>
      <c r="AH10" s="4"/>
      <c r="AI10" s="4"/>
      <c r="AJ10" s="4"/>
      <c r="AK10" s="4"/>
      <c r="AL10" s="60">
        <f>データ!$U$6</f>
        <v>23303</v>
      </c>
      <c r="AM10" s="60"/>
      <c r="AN10" s="60"/>
      <c r="AO10" s="60"/>
      <c r="AP10" s="60"/>
      <c r="AQ10" s="60"/>
      <c r="AR10" s="60"/>
      <c r="AS10" s="60"/>
      <c r="AT10" s="51">
        <f>データ!$V$6</f>
        <v>43.93</v>
      </c>
      <c r="AU10" s="52"/>
      <c r="AV10" s="52"/>
      <c r="AW10" s="52"/>
      <c r="AX10" s="52"/>
      <c r="AY10" s="52"/>
      <c r="AZ10" s="52"/>
      <c r="BA10" s="52"/>
      <c r="BB10" s="53">
        <f>データ!$W$6</f>
        <v>530.46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lLsljN3OzR8GsrNWTNwtVkr9Cisox+pIxkGo23+DU6+8PZd5BrFZxONHST7S2XxFcZpLJm2oPGqgPC48xHfyA==" saltValue="/Y2khyWFESIYdpyoYTbU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68.34</v>
      </c>
      <c r="P6" s="35">
        <f t="shared" si="3"/>
        <v>99.6</v>
      </c>
      <c r="Q6" s="35">
        <f t="shared" si="3"/>
        <v>2375</v>
      </c>
      <c r="R6" s="35">
        <f t="shared" si="3"/>
        <v>23595</v>
      </c>
      <c r="S6" s="35">
        <f t="shared" si="3"/>
        <v>43.91</v>
      </c>
      <c r="T6" s="35">
        <f t="shared" si="3"/>
        <v>537.35</v>
      </c>
      <c r="U6" s="35">
        <f t="shared" si="3"/>
        <v>23303</v>
      </c>
      <c r="V6" s="35">
        <f t="shared" si="3"/>
        <v>43.93</v>
      </c>
      <c r="W6" s="35">
        <f t="shared" si="3"/>
        <v>530.46</v>
      </c>
      <c r="X6" s="36">
        <f>IF(X7="",NA(),X7)</f>
        <v>121.56</v>
      </c>
      <c r="Y6" s="36">
        <f t="shared" ref="Y6:AG6" si="4">IF(Y7="",NA(),Y7)</f>
        <v>120.9</v>
      </c>
      <c r="Z6" s="36">
        <f t="shared" si="4"/>
        <v>116.8</v>
      </c>
      <c r="AA6" s="36">
        <f t="shared" si="4"/>
        <v>117.81</v>
      </c>
      <c r="AB6" s="36">
        <f t="shared" si="4"/>
        <v>118.86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362.3</v>
      </c>
      <c r="AU6" s="36">
        <f t="shared" ref="AU6:BC6" si="6">IF(AU7="",NA(),AU7)</f>
        <v>470.96</v>
      </c>
      <c r="AV6" s="36">
        <f t="shared" si="6"/>
        <v>409.72</v>
      </c>
      <c r="AW6" s="36">
        <f t="shared" si="6"/>
        <v>471.42</v>
      </c>
      <c r="AX6" s="36">
        <f t="shared" si="6"/>
        <v>222.91</v>
      </c>
      <c r="AY6" s="36">
        <f t="shared" si="6"/>
        <v>381.53</v>
      </c>
      <c r="AZ6" s="36">
        <f t="shared" si="6"/>
        <v>391.54</v>
      </c>
      <c r="BA6" s="36">
        <f t="shared" si="6"/>
        <v>384.34</v>
      </c>
      <c r="BB6" s="36">
        <f t="shared" si="6"/>
        <v>359.47</v>
      </c>
      <c r="BC6" s="36">
        <f t="shared" si="6"/>
        <v>369.69</v>
      </c>
      <c r="BD6" s="35" t="str">
        <f>IF(BD7="","",IF(BD7="-","【-】","【"&amp;SUBSTITUTE(TEXT(BD7,"#,##0.00"),"-","△")&amp;"】"))</f>
        <v>【261.93】</v>
      </c>
      <c r="BE6" s="36">
        <f>IF(BE7="",NA(),BE7)</f>
        <v>401.07</v>
      </c>
      <c r="BF6" s="36">
        <f t="shared" ref="BF6:BN6" si="7">IF(BF7="",NA(),BF7)</f>
        <v>384.65</v>
      </c>
      <c r="BG6" s="36">
        <f t="shared" si="7"/>
        <v>373.91</v>
      </c>
      <c r="BH6" s="36">
        <f t="shared" si="7"/>
        <v>375.28</v>
      </c>
      <c r="BI6" s="36">
        <f t="shared" si="7"/>
        <v>380.33</v>
      </c>
      <c r="BJ6" s="36">
        <f t="shared" si="7"/>
        <v>393.27</v>
      </c>
      <c r="BK6" s="36">
        <f t="shared" si="7"/>
        <v>386.97</v>
      </c>
      <c r="BL6" s="36">
        <f t="shared" si="7"/>
        <v>380.58</v>
      </c>
      <c r="BM6" s="36">
        <f t="shared" si="7"/>
        <v>401.79</v>
      </c>
      <c r="BN6" s="36">
        <f t="shared" si="7"/>
        <v>402.99</v>
      </c>
      <c r="BO6" s="35" t="str">
        <f>IF(BO7="","",IF(BO7="-","【-】","【"&amp;SUBSTITUTE(TEXT(BO7,"#,##0.00"),"-","△")&amp;"】"))</f>
        <v>【270.46】</v>
      </c>
      <c r="BP6" s="36">
        <f>IF(BP7="",NA(),BP7)</f>
        <v>120.52</v>
      </c>
      <c r="BQ6" s="36">
        <f t="shared" ref="BQ6:BY6" si="8">IF(BQ7="",NA(),BQ7)</f>
        <v>121.01</v>
      </c>
      <c r="BR6" s="36">
        <f t="shared" si="8"/>
        <v>116</v>
      </c>
      <c r="BS6" s="36">
        <f t="shared" si="8"/>
        <v>117.4</v>
      </c>
      <c r="BT6" s="36">
        <f t="shared" si="8"/>
        <v>118.18</v>
      </c>
      <c r="BU6" s="36">
        <f t="shared" si="8"/>
        <v>100.47</v>
      </c>
      <c r="BV6" s="36">
        <f t="shared" si="8"/>
        <v>101.72</v>
      </c>
      <c r="BW6" s="36">
        <f t="shared" si="8"/>
        <v>102.38</v>
      </c>
      <c r="BX6" s="36">
        <f t="shared" si="8"/>
        <v>100.12</v>
      </c>
      <c r="BY6" s="36">
        <f t="shared" si="8"/>
        <v>98.66</v>
      </c>
      <c r="BZ6" s="35" t="str">
        <f>IF(BZ7="","",IF(BZ7="-","【-】","【"&amp;SUBSTITUTE(TEXT(BZ7,"#,##0.00"),"-","△")&amp;"】"))</f>
        <v>【103.91】</v>
      </c>
      <c r="CA6" s="36">
        <f>IF(CA7="",NA(),CA7)</f>
        <v>121.34</v>
      </c>
      <c r="CB6" s="36">
        <f t="shared" ref="CB6:CJ6" si="9">IF(CB7="",NA(),CB7)</f>
        <v>120.96</v>
      </c>
      <c r="CC6" s="36">
        <f t="shared" si="9"/>
        <v>126.33</v>
      </c>
      <c r="CD6" s="36">
        <f t="shared" si="9"/>
        <v>125.46</v>
      </c>
      <c r="CE6" s="36">
        <f t="shared" si="9"/>
        <v>124.76</v>
      </c>
      <c r="CF6" s="36">
        <f t="shared" si="9"/>
        <v>169.82</v>
      </c>
      <c r="CG6" s="36">
        <f t="shared" si="9"/>
        <v>168.2</v>
      </c>
      <c r="CH6" s="36">
        <f t="shared" si="9"/>
        <v>168.67</v>
      </c>
      <c r="CI6" s="36">
        <f t="shared" si="9"/>
        <v>174.97</v>
      </c>
      <c r="CJ6" s="36">
        <f t="shared" si="9"/>
        <v>178.59</v>
      </c>
      <c r="CK6" s="35" t="str">
        <f>IF(CK7="","",IF(CK7="-","【-】","【"&amp;SUBSTITUTE(TEXT(CK7,"#,##0.00"),"-","△")&amp;"】"))</f>
        <v>【167.11】</v>
      </c>
      <c r="CL6" s="36">
        <f>IF(CL7="",NA(),CL7)</f>
        <v>47.34</v>
      </c>
      <c r="CM6" s="36">
        <f t="shared" ref="CM6:CU6" si="10">IF(CM7="",NA(),CM7)</f>
        <v>47.2</v>
      </c>
      <c r="CN6" s="36">
        <f t="shared" si="10"/>
        <v>46.14</v>
      </c>
      <c r="CO6" s="36">
        <f t="shared" si="10"/>
        <v>45.42</v>
      </c>
      <c r="CP6" s="36">
        <f t="shared" si="10"/>
        <v>45.13</v>
      </c>
      <c r="CQ6" s="36">
        <f t="shared" si="10"/>
        <v>55.13</v>
      </c>
      <c r="CR6" s="36">
        <f t="shared" si="10"/>
        <v>54.77</v>
      </c>
      <c r="CS6" s="36">
        <f t="shared" si="10"/>
        <v>54.92</v>
      </c>
      <c r="CT6" s="36">
        <f t="shared" si="10"/>
        <v>55.63</v>
      </c>
      <c r="CU6" s="36">
        <f t="shared" si="10"/>
        <v>55.03</v>
      </c>
      <c r="CV6" s="35" t="str">
        <f>IF(CV7="","",IF(CV7="-","【-】","【"&amp;SUBSTITUTE(TEXT(CV7,"#,##0.00"),"-","△")&amp;"】"))</f>
        <v>【60.27】</v>
      </c>
      <c r="CW6" s="36">
        <f>IF(CW7="",NA(),CW7)</f>
        <v>86.36</v>
      </c>
      <c r="CX6" s="36">
        <f t="shared" ref="CX6:DF6" si="11">IF(CX7="",NA(),CX7)</f>
        <v>86.22</v>
      </c>
      <c r="CY6" s="36">
        <f t="shared" si="11"/>
        <v>87.11</v>
      </c>
      <c r="CZ6" s="36">
        <f t="shared" si="11"/>
        <v>87.37</v>
      </c>
      <c r="DA6" s="36">
        <f t="shared" si="11"/>
        <v>86.15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42.35</v>
      </c>
      <c r="DI6" s="36">
        <f t="shared" ref="DI6:DQ6" si="12">IF(DI7="",NA(),DI7)</f>
        <v>43.95</v>
      </c>
      <c r="DJ6" s="36">
        <f t="shared" si="12"/>
        <v>44.89</v>
      </c>
      <c r="DK6" s="36">
        <f t="shared" si="12"/>
        <v>46.06</v>
      </c>
      <c r="DL6" s="36">
        <f t="shared" si="12"/>
        <v>45.5</v>
      </c>
      <c r="DM6" s="36">
        <f t="shared" si="12"/>
        <v>46.66</v>
      </c>
      <c r="DN6" s="36">
        <f t="shared" si="12"/>
        <v>47.46</v>
      </c>
      <c r="DO6" s="36">
        <f t="shared" si="12"/>
        <v>48.49</v>
      </c>
      <c r="DP6" s="36">
        <f t="shared" si="12"/>
        <v>48.05</v>
      </c>
      <c r="DQ6" s="36">
        <f t="shared" si="12"/>
        <v>48.87</v>
      </c>
      <c r="DR6" s="35" t="str">
        <f>IF(DR7="","",IF(DR7="-","【-】","【"&amp;SUBSTITUTE(TEXT(DR7,"#,##0.00"),"-","△")&amp;"】"))</f>
        <v>【48.85】</v>
      </c>
      <c r="DS6" s="36">
        <f>IF(DS7="",NA(),DS7)</f>
        <v>10.92</v>
      </c>
      <c r="DT6" s="36">
        <f t="shared" ref="DT6:EB6" si="13">IF(DT7="",NA(),DT7)</f>
        <v>10.99</v>
      </c>
      <c r="DU6" s="36">
        <f t="shared" si="13"/>
        <v>11.74</v>
      </c>
      <c r="DV6" s="36">
        <f t="shared" si="13"/>
        <v>11.33</v>
      </c>
      <c r="DW6" s="36">
        <f t="shared" si="13"/>
        <v>18.09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0.39</v>
      </c>
      <c r="EE6" s="36">
        <f t="shared" ref="EE6:EM6" si="14">IF(EE7="",NA(),EE7)</f>
        <v>0.48</v>
      </c>
      <c r="EF6" s="36">
        <f t="shared" si="14"/>
        <v>0.86</v>
      </c>
      <c r="EG6" s="36">
        <f t="shared" si="14"/>
        <v>1</v>
      </c>
      <c r="EH6" s="36">
        <f t="shared" si="14"/>
        <v>1.45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302058</v>
      </c>
      <c r="D7" s="38">
        <v>46</v>
      </c>
      <c r="E7" s="38">
        <v>1</v>
      </c>
      <c r="F7" s="38">
        <v>0</v>
      </c>
      <c r="G7" s="38">
        <v>1</v>
      </c>
      <c r="H7" s="38" t="s">
        <v>93</v>
      </c>
      <c r="I7" s="38" t="s">
        <v>94</v>
      </c>
      <c r="J7" s="38" t="s">
        <v>95</v>
      </c>
      <c r="K7" s="38" t="s">
        <v>96</v>
      </c>
      <c r="L7" s="38" t="s">
        <v>97</v>
      </c>
      <c r="M7" s="38" t="s">
        <v>98</v>
      </c>
      <c r="N7" s="39" t="s">
        <v>99</v>
      </c>
      <c r="O7" s="39">
        <v>68.34</v>
      </c>
      <c r="P7" s="39">
        <v>99.6</v>
      </c>
      <c r="Q7" s="39">
        <v>2375</v>
      </c>
      <c r="R7" s="39">
        <v>23595</v>
      </c>
      <c r="S7" s="39">
        <v>43.91</v>
      </c>
      <c r="T7" s="39">
        <v>537.35</v>
      </c>
      <c r="U7" s="39">
        <v>23303</v>
      </c>
      <c r="V7" s="39">
        <v>43.93</v>
      </c>
      <c r="W7" s="39">
        <v>530.46</v>
      </c>
      <c r="X7" s="39">
        <v>121.56</v>
      </c>
      <c r="Y7" s="39">
        <v>120.9</v>
      </c>
      <c r="Z7" s="39">
        <v>116.8</v>
      </c>
      <c r="AA7" s="39">
        <v>117.81</v>
      </c>
      <c r="AB7" s="39">
        <v>118.86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362.3</v>
      </c>
      <c r="AU7" s="39">
        <v>470.96</v>
      </c>
      <c r="AV7" s="39">
        <v>409.72</v>
      </c>
      <c r="AW7" s="39">
        <v>471.42</v>
      </c>
      <c r="AX7" s="39">
        <v>222.91</v>
      </c>
      <c r="AY7" s="39">
        <v>381.53</v>
      </c>
      <c r="AZ7" s="39">
        <v>391.54</v>
      </c>
      <c r="BA7" s="39">
        <v>384.34</v>
      </c>
      <c r="BB7" s="39">
        <v>359.47</v>
      </c>
      <c r="BC7" s="39">
        <v>369.69</v>
      </c>
      <c r="BD7" s="39">
        <v>261.93</v>
      </c>
      <c r="BE7" s="39">
        <v>401.07</v>
      </c>
      <c r="BF7" s="39">
        <v>384.65</v>
      </c>
      <c r="BG7" s="39">
        <v>373.91</v>
      </c>
      <c r="BH7" s="39">
        <v>375.28</v>
      </c>
      <c r="BI7" s="39">
        <v>380.33</v>
      </c>
      <c r="BJ7" s="39">
        <v>393.27</v>
      </c>
      <c r="BK7" s="39">
        <v>386.97</v>
      </c>
      <c r="BL7" s="39">
        <v>380.58</v>
      </c>
      <c r="BM7" s="39">
        <v>401.79</v>
      </c>
      <c r="BN7" s="39">
        <v>402.99</v>
      </c>
      <c r="BO7" s="39">
        <v>270.45999999999998</v>
      </c>
      <c r="BP7" s="39">
        <v>120.52</v>
      </c>
      <c r="BQ7" s="39">
        <v>121.01</v>
      </c>
      <c r="BR7" s="39">
        <v>116</v>
      </c>
      <c r="BS7" s="39">
        <v>117.4</v>
      </c>
      <c r="BT7" s="39">
        <v>118.18</v>
      </c>
      <c r="BU7" s="39">
        <v>100.47</v>
      </c>
      <c r="BV7" s="39">
        <v>101.72</v>
      </c>
      <c r="BW7" s="39">
        <v>102.38</v>
      </c>
      <c r="BX7" s="39">
        <v>100.12</v>
      </c>
      <c r="BY7" s="39">
        <v>98.66</v>
      </c>
      <c r="BZ7" s="39">
        <v>103.91</v>
      </c>
      <c r="CA7" s="39">
        <v>121.34</v>
      </c>
      <c r="CB7" s="39">
        <v>120.96</v>
      </c>
      <c r="CC7" s="39">
        <v>126.33</v>
      </c>
      <c r="CD7" s="39">
        <v>125.46</v>
      </c>
      <c r="CE7" s="39">
        <v>124.76</v>
      </c>
      <c r="CF7" s="39">
        <v>169.82</v>
      </c>
      <c r="CG7" s="39">
        <v>168.2</v>
      </c>
      <c r="CH7" s="39">
        <v>168.67</v>
      </c>
      <c r="CI7" s="39">
        <v>174.97</v>
      </c>
      <c r="CJ7" s="39">
        <v>178.59</v>
      </c>
      <c r="CK7" s="39">
        <v>167.11</v>
      </c>
      <c r="CL7" s="39">
        <v>47.34</v>
      </c>
      <c r="CM7" s="39">
        <v>47.2</v>
      </c>
      <c r="CN7" s="39">
        <v>46.14</v>
      </c>
      <c r="CO7" s="39">
        <v>45.42</v>
      </c>
      <c r="CP7" s="39">
        <v>45.13</v>
      </c>
      <c r="CQ7" s="39">
        <v>55.13</v>
      </c>
      <c r="CR7" s="39">
        <v>54.77</v>
      </c>
      <c r="CS7" s="39">
        <v>54.92</v>
      </c>
      <c r="CT7" s="39">
        <v>55.63</v>
      </c>
      <c r="CU7" s="39">
        <v>55.03</v>
      </c>
      <c r="CV7" s="39">
        <v>60.27</v>
      </c>
      <c r="CW7" s="39">
        <v>86.36</v>
      </c>
      <c r="CX7" s="39">
        <v>86.22</v>
      </c>
      <c r="CY7" s="39">
        <v>87.11</v>
      </c>
      <c r="CZ7" s="39">
        <v>87.37</v>
      </c>
      <c r="DA7" s="39">
        <v>86.15</v>
      </c>
      <c r="DB7" s="39">
        <v>83</v>
      </c>
      <c r="DC7" s="39">
        <v>82.89</v>
      </c>
      <c r="DD7" s="39">
        <v>82.66</v>
      </c>
      <c r="DE7" s="39">
        <v>82.04</v>
      </c>
      <c r="DF7" s="39">
        <v>81.900000000000006</v>
      </c>
      <c r="DG7" s="39">
        <v>89.92</v>
      </c>
      <c r="DH7" s="39">
        <v>42.35</v>
      </c>
      <c r="DI7" s="39">
        <v>43.95</v>
      </c>
      <c r="DJ7" s="39">
        <v>44.89</v>
      </c>
      <c r="DK7" s="39">
        <v>46.06</v>
      </c>
      <c r="DL7" s="39">
        <v>45.5</v>
      </c>
      <c r="DM7" s="39">
        <v>46.66</v>
      </c>
      <c r="DN7" s="39">
        <v>47.46</v>
      </c>
      <c r="DO7" s="39">
        <v>48.49</v>
      </c>
      <c r="DP7" s="39">
        <v>48.05</v>
      </c>
      <c r="DQ7" s="39">
        <v>48.87</v>
      </c>
      <c r="DR7" s="39">
        <v>48.85</v>
      </c>
      <c r="DS7" s="39">
        <v>10.92</v>
      </c>
      <c r="DT7" s="39">
        <v>10.99</v>
      </c>
      <c r="DU7" s="39">
        <v>11.74</v>
      </c>
      <c r="DV7" s="39">
        <v>11.33</v>
      </c>
      <c r="DW7" s="39">
        <v>18.09</v>
      </c>
      <c r="DX7" s="39">
        <v>9.85</v>
      </c>
      <c r="DY7" s="39">
        <v>9.7100000000000009</v>
      </c>
      <c r="DZ7" s="39">
        <v>12.79</v>
      </c>
      <c r="EA7" s="39">
        <v>13.39</v>
      </c>
      <c r="EB7" s="39">
        <v>14.85</v>
      </c>
      <c r="EC7" s="39">
        <v>17.8</v>
      </c>
      <c r="ED7" s="39">
        <v>0.39</v>
      </c>
      <c r="EE7" s="39">
        <v>0.48</v>
      </c>
      <c r="EF7" s="39">
        <v>0.86</v>
      </c>
      <c r="EG7" s="39">
        <v>1</v>
      </c>
      <c r="EH7" s="39">
        <v>1.45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2020-01-31T00:30:27Z</cp:lastPrinted>
  <dcterms:created xsi:type="dcterms:W3CDTF">2019-12-05T04:23:19Z</dcterms:created>
  <dcterms:modified xsi:type="dcterms:W3CDTF">2020-01-31T05:39:28Z</dcterms:modified>
  <cp:category/>
</cp:coreProperties>
</file>