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160509サーバーより\経営比較分析表\令和3年度決算分\"/>
    </mc:Choice>
  </mc:AlternateContent>
  <workbookProtection workbookAlgorithmName="SHA-512" workbookHashValue="KI4agc4OBPBmnxCMcab7op1IZ8MJyzpMU002lOTJLb6TPN/n5829XXHnvBsZQ1dNM+6/73gBGsk0Can0hbn1mA==" workbookSaltValue="X2YLUJAA5k0sYLkQTPLf+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<sst xmlns="http://schemas.openxmlformats.org/spreadsheetml/2006/main" count="228" uniqueCount="113">
  <si>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</si>
  <si>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</si>
  <si>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</si>
  <si>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</si>
  <si>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</si>
  <si>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</si>
  <si>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</si>
  <si>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</si>
  <si>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</si>
  <si>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</si>
  <si>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</si>
  <si>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</si>
  <si>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</si>
  <si>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</si>
  <si>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</si>
  <si>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</si>
  <si>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</si>
  <si>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</si>
  <si>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</si>
  <si>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</si>
  <si>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</si>
  <si>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</si>
  <si>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</si>
  <si>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</si>
  <si>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</si>
  <si>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</si>
  <si>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</si>
  <si>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</si>
  <si>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</si>
  <si>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</si>
  <si>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</si>
  <si>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</si>
  <si>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</si>
  <si>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</si>
  <si>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</si>
  <si>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</si>
  <si>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</si>
  <si>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</si>
  <si>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</si>
  <si>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</si>
  <si>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</si>
  <si>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</si>
  <si>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</si>
  <si>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</si>
  <si>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</si>
  <si>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</si>
  <si>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</si>
  <si>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</si>
  <si>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</si>
  <si>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</si>
  <si>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</si>
  <si>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</si>
  <si>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</si>
  <si>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</si>
  <si>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</si>
  <si>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</si>
  <si>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</si>
  <si>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</si>
  <si>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</si>
  <si>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</si>
  <si>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</si>
  <si>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</si>
  <si>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</si>
  <si>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</si>
  <si>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</si>
  <si>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</si>
  <si>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</si>
  <si>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</si>
  <si>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</si>
  <si>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</si>
  <si>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</si>
  <si>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</si>
  <si>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</si>
  <si>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</si>
  <si>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</si>
  <si>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</si>
  <si>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</si>
  <si>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</si>
  <si>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</si>
  <si>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</si>
  <si>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</si>
  <si>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</si>
  <si>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</si>
  <si>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</si>
  <si>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</si>
  <si>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</si>
  <si>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</si>
  <si>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</si>
  <si>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</si>
  <si>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</si>
  <si>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</si>
  <si>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</si>
  <si>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</si>
  <si>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</si>
  <si>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</si>
  <si>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</si>
  <si>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</si>
  <si>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</si>
  <si>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</si>
  <si>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</si>
  <si>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</si>
  <si>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</si>
  <si>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</si>
  <si>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</si>
  <si>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</si>
  <si>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</si>
  <si>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</si>
  <si>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</si>
  <si>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</si>
  <si>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</si>
  <si>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①経常収支比率は、100％を超えていることから経常的な活動の収支状況は良好である。
②累積欠損金は発生していない。
③流動比率は類似団体平均よりも値が高く短期的な財務安全性が高いといえる。
④企業債残高対給水収益比率は悪化したように見えるが、新型コロナウィルス感染症に対する支援策で全使用者に対して基本料金を二ヵ月間減免した。全額市が補填したため実質的な値は369.28となり前年度(361.19)並みで良好である。今後も借入金を償還金以下に抑えて借入残高を減少させていく。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⑥給水原価は１㎥の水を給水するために必要な費用である。経年変化は減少傾向であり、類似団体と比較して低くなっており良好である。
⑦施設利用率は類似団体平均値を下回っており、また経年変化も減少傾向にある。ただちに改善できないが更新時に適正規模になるように検討する。
⑧有収率は、昨年よりも改善している。漏水調査や管路の修繕等の対策を講じていることもあり類似団体よりも高くなっている。
</t>
    <rPh sb="1" eb="3">
      <t>ケイジョウ</t>
    </rPh>
    <rPh sb="3" eb="5">
      <t>シュウシ</t>
    </rPh>
    <rPh sb="5" eb="7">
      <t>ヒリツ</t>
    </rPh>
    <rPh sb="14" eb="15">
      <t>コ</t>
    </rPh>
    <rPh sb="23" eb="26">
      <t>ケイジョウテキ</t>
    </rPh>
    <rPh sb="27" eb="29">
      <t>カツドウ</t>
    </rPh>
    <rPh sb="30" eb="32">
      <t>シュウシ</t>
    </rPh>
    <rPh sb="32" eb="34">
      <t>ジョウキョウ</t>
    </rPh>
    <rPh sb="35" eb="37">
      <t>リョウコウ</t>
    </rPh>
    <rPh sb="43" eb="45">
      <t>ルイセキ</t>
    </rPh>
    <rPh sb="45" eb="47">
      <t>ケッソン</t>
    </rPh>
    <rPh sb="47" eb="48">
      <t>キン</t>
    </rPh>
    <rPh sb="49" eb="51">
      <t>ハッセイ</t>
    </rPh>
    <rPh sb="59" eb="61">
      <t>リュウドウ</t>
    </rPh>
    <rPh sb="61" eb="63">
      <t>ヒリツ</t>
    </rPh>
    <rPh sb="64" eb="66">
      <t>ルイジ</t>
    </rPh>
    <rPh sb="66" eb="68">
      <t>ダンタイ</t>
    </rPh>
    <rPh sb="77" eb="80">
      <t>タンキテキ</t>
    </rPh>
    <rPh sb="81" eb="83">
      <t>ザイム</t>
    </rPh>
    <rPh sb="83" eb="86">
      <t>アンゼンセイ</t>
    </rPh>
    <rPh sb="87" eb="88">
      <t>タカ</t>
    </rPh>
    <rPh sb="96" eb="98">
      <t>キギョウ</t>
    </rPh>
    <rPh sb="98" eb="99">
      <t>サイ</t>
    </rPh>
    <rPh sb="99" eb="101">
      <t>ザンダカ</t>
    </rPh>
    <rPh sb="101" eb="102">
      <t>タイ</t>
    </rPh>
    <rPh sb="102" eb="104">
      <t>キュウスイ</t>
    </rPh>
    <rPh sb="104" eb="106">
      <t>シュウエキ</t>
    </rPh>
    <rPh sb="106" eb="108">
      <t>ヒリツ</t>
    </rPh>
    <rPh sb="109" eb="111">
      <t>アッカ</t>
    </rPh>
    <rPh sb="116" eb="117">
      <t>ミ</t>
    </rPh>
    <rPh sb="121" eb="123">
      <t>シンガタ</t>
    </rPh>
    <rPh sb="130" eb="133">
      <t>カンセンショウ</t>
    </rPh>
    <rPh sb="134" eb="135">
      <t>タイ</t>
    </rPh>
    <rPh sb="137" eb="139">
      <t>シエン</t>
    </rPh>
    <rPh sb="139" eb="140">
      <t>サク</t>
    </rPh>
    <rPh sb="141" eb="142">
      <t>ゼン</t>
    </rPh>
    <rPh sb="142" eb="145">
      <t>シヨウシャ</t>
    </rPh>
    <rPh sb="146" eb="147">
      <t>タイ</t>
    </rPh>
    <rPh sb="149" eb="153">
      <t>キホンリョウキン</t>
    </rPh>
    <rPh sb="154" eb="158">
      <t>ニカゲツカン</t>
    </rPh>
    <rPh sb="158" eb="160">
      <t>ゲンメン</t>
    </rPh>
    <rPh sb="163" eb="165">
      <t>ゼンガク</t>
    </rPh>
    <rPh sb="165" eb="166">
      <t>シ</t>
    </rPh>
    <rPh sb="167" eb="169">
      <t>ホテン</t>
    </rPh>
    <rPh sb="173" eb="176">
      <t>ジッシツテキ</t>
    </rPh>
    <rPh sb="177" eb="178">
      <t>アタイ</t>
    </rPh>
    <rPh sb="199" eb="200">
      <t>ナ</t>
    </rPh>
    <rPh sb="202" eb="204">
      <t>リョウコウ</t>
    </rPh>
    <rPh sb="208" eb="210">
      <t>コンゴ</t>
    </rPh>
    <rPh sb="211" eb="213">
      <t>カリイレ</t>
    </rPh>
    <rPh sb="213" eb="214">
      <t>キン</t>
    </rPh>
    <rPh sb="215" eb="218">
      <t>ショウカンキン</t>
    </rPh>
    <rPh sb="218" eb="220">
      <t>イカ</t>
    </rPh>
    <rPh sb="221" eb="222">
      <t>オサ</t>
    </rPh>
    <rPh sb="224" eb="226">
      <t>カリイレ</t>
    </rPh>
    <rPh sb="226" eb="228">
      <t>ザンダカ</t>
    </rPh>
    <rPh sb="229" eb="231">
      <t>ゲンショウ</t>
    </rPh>
    <rPh sb="239" eb="241">
      <t>リョウキン</t>
    </rPh>
    <rPh sb="241" eb="243">
      <t>カイシュウ</t>
    </rPh>
    <rPh sb="243" eb="244">
      <t>リツ</t>
    </rPh>
    <rPh sb="259" eb="261">
      <t>ヒツヨウ</t>
    </rPh>
    <rPh sb="262" eb="264">
      <t>ヒヨウ</t>
    </rPh>
    <rPh sb="265" eb="267">
      <t>リョウキン</t>
    </rPh>
    <rPh sb="267" eb="269">
      <t>シュウニュウ</t>
    </rPh>
    <rPh sb="270" eb="271">
      <t>マカナ</t>
    </rPh>
    <rPh sb="283" eb="285">
      <t>ルイジ</t>
    </rPh>
    <rPh sb="285" eb="287">
      <t>ダンタイ</t>
    </rPh>
    <rPh sb="287" eb="289">
      <t>ヘイキン</t>
    </rPh>
    <rPh sb="292" eb="293">
      <t>アタイ</t>
    </rPh>
    <rPh sb="294" eb="295">
      <t>タカ</t>
    </rPh>
    <rPh sb="301" eb="303">
      <t>ホンシ</t>
    </rPh>
    <rPh sb="304" eb="306">
      <t>リョウキン</t>
    </rPh>
    <rPh sb="306" eb="308">
      <t>スイジュン</t>
    </rPh>
    <rPh sb="309" eb="312">
      <t>ヒカクテキ</t>
    </rPh>
    <rPh sb="312" eb="314">
      <t>テキセツ</t>
    </rPh>
    <rPh sb="318" eb="319">
      <t>イ</t>
    </rPh>
    <rPh sb="324" eb="326">
      <t>キュウスイ</t>
    </rPh>
    <rPh sb="326" eb="328">
      <t>ゲンカ</t>
    </rPh>
    <rPh sb="332" eb="333">
      <t>ミズ</t>
    </rPh>
    <rPh sb="334" eb="336">
      <t>キュウスイ</t>
    </rPh>
    <rPh sb="341" eb="343">
      <t>ヒツヨウ</t>
    </rPh>
    <rPh sb="344" eb="346">
      <t>ヒヨウ</t>
    </rPh>
    <rPh sb="350" eb="352">
      <t>ケイネン</t>
    </rPh>
    <rPh sb="352" eb="354">
      <t>ヘンカ</t>
    </rPh>
    <rPh sb="355" eb="359">
      <t>ゲンショウケイコウ</t>
    </rPh>
    <rPh sb="363" eb="365">
      <t>ルイジ</t>
    </rPh>
    <rPh sb="365" eb="367">
      <t>ダンタイ</t>
    </rPh>
    <rPh sb="368" eb="370">
      <t>ヒカク</t>
    </rPh>
    <rPh sb="372" eb="373">
      <t>ヒク</t>
    </rPh>
    <rPh sb="379" eb="381">
      <t>リョウコウ</t>
    </rPh>
    <rPh sb="387" eb="389">
      <t>シセツ</t>
    </rPh>
    <rPh sb="389" eb="391">
      <t>リヨウ</t>
    </rPh>
    <rPh sb="391" eb="392">
      <t>リツ</t>
    </rPh>
    <rPh sb="393" eb="395">
      <t>ルイジ</t>
    </rPh>
    <rPh sb="395" eb="397">
      <t>ダンタイ</t>
    </rPh>
    <rPh sb="397" eb="400">
      <t>ヘイキンチ</t>
    </rPh>
    <rPh sb="401" eb="403">
      <t>シタマワ</t>
    </rPh>
    <rPh sb="410" eb="412">
      <t>ケイネン</t>
    </rPh>
    <rPh sb="412" eb="414">
      <t>ヘンカ</t>
    </rPh>
    <rPh sb="415" eb="417">
      <t>ゲンショウ</t>
    </rPh>
    <rPh sb="417" eb="419">
      <t>ケイコウ</t>
    </rPh>
    <rPh sb="427" eb="429">
      <t>カイゼン</t>
    </rPh>
    <rPh sb="434" eb="437">
      <t>コウシンジ</t>
    </rPh>
    <rPh sb="438" eb="440">
      <t>テキセイ</t>
    </rPh>
    <rPh sb="440" eb="442">
      <t>キボ</t>
    </rPh>
    <rPh sb="448" eb="450">
      <t>ケントウ</t>
    </rPh>
    <rPh sb="455" eb="458">
      <t>ユウシュウリツ</t>
    </rPh>
    <rPh sb="465" eb="467">
      <t>カイゼン</t>
    </rPh>
    <rPh sb="472" eb="474">
      <t>ロウスイ</t>
    </rPh>
    <rPh sb="474" eb="476">
      <t>チョウサ</t>
    </rPh>
    <rPh sb="477" eb="479">
      <t>カンロ</t>
    </rPh>
    <rPh sb="480" eb="482">
      <t>シュウゼン</t>
    </rPh>
    <rPh sb="482" eb="483">
      <t>トウ</t>
    </rPh>
    <rPh sb="484" eb="486">
      <t>タイサク</t>
    </rPh>
    <rPh sb="487" eb="488">
      <t>コウ</t>
    </rPh>
    <rPh sb="497" eb="499">
      <t>ルイジ</t>
    </rPh>
    <rPh sb="499" eb="501">
      <t>ダンタイ</t>
    </rPh>
    <rPh sb="504" eb="505">
      <t>タカ</t>
    </rPh>
    <phoneticPr fontId="4"/>
  </si>
  <si>
    <t>①有形固定資産減価償却率は増加し、施設の経年化は類似団体平均値よりも低いが同じような状況で推移している。
②管路経年化率は悪化しており、類似団体平均値よりも悪い状況である。今後も法定年数を超えた管路の割合が増えていくことが見込まれる。
③管路更新率については、類似団体平均よりも値が高いが、経営戦略における投資目標である１％以上を更新できるように進めていく必要がある。</t>
    <rPh sb="1" eb="3">
      <t>ユウケイ</t>
    </rPh>
    <rPh sb="3" eb="5">
      <t>コテイ</t>
    </rPh>
    <rPh sb="5" eb="7">
      <t>シサン</t>
    </rPh>
    <rPh sb="7" eb="9">
      <t>ゲンカ</t>
    </rPh>
    <rPh sb="9" eb="11">
      <t>ショウキャク</t>
    </rPh>
    <rPh sb="11" eb="12">
      <t>リツ</t>
    </rPh>
    <rPh sb="13" eb="15">
      <t>ゾウカ</t>
    </rPh>
    <rPh sb="17" eb="19">
      <t>シセツ</t>
    </rPh>
    <rPh sb="20" eb="23">
      <t>ケイネンカ</t>
    </rPh>
    <rPh sb="24" eb="26">
      <t>ルイジ</t>
    </rPh>
    <rPh sb="26" eb="28">
      <t>ダンタイ</t>
    </rPh>
    <rPh sb="28" eb="31">
      <t>ヘイキンチ</t>
    </rPh>
    <rPh sb="34" eb="35">
      <t>ヒク</t>
    </rPh>
    <rPh sb="37" eb="38">
      <t>オナ</t>
    </rPh>
    <rPh sb="42" eb="44">
      <t>ジョウキョウ</t>
    </rPh>
    <rPh sb="45" eb="47">
      <t>スイイ</t>
    </rPh>
    <rPh sb="54" eb="56">
      <t>カンロ</t>
    </rPh>
    <rPh sb="56" eb="59">
      <t>ケイネンカ</t>
    </rPh>
    <rPh sb="59" eb="60">
      <t>リツ</t>
    </rPh>
    <rPh sb="61" eb="63">
      <t>アッカ</t>
    </rPh>
    <rPh sb="68" eb="70">
      <t>ルイジ</t>
    </rPh>
    <rPh sb="70" eb="72">
      <t>ダンタイ</t>
    </rPh>
    <rPh sb="72" eb="75">
      <t>ヘイキンチ</t>
    </rPh>
    <rPh sb="78" eb="79">
      <t>ワル</t>
    </rPh>
    <rPh sb="80" eb="82">
      <t>ジョウキョウ</t>
    </rPh>
    <rPh sb="86" eb="88">
      <t>コンゴ</t>
    </rPh>
    <rPh sb="89" eb="91">
      <t>ホウテイ</t>
    </rPh>
    <rPh sb="91" eb="93">
      <t>ネンスウ</t>
    </rPh>
    <rPh sb="94" eb="95">
      <t>コ</t>
    </rPh>
    <rPh sb="97" eb="99">
      <t>カンロ</t>
    </rPh>
    <rPh sb="100" eb="102">
      <t>ワリアイ</t>
    </rPh>
    <rPh sb="103" eb="104">
      <t>フ</t>
    </rPh>
    <rPh sb="111" eb="113">
      <t>ミコ</t>
    </rPh>
    <rPh sb="119" eb="121">
      <t>カンロ</t>
    </rPh>
    <rPh sb="121" eb="123">
      <t>コウシン</t>
    </rPh>
    <rPh sb="123" eb="124">
      <t>リツ</t>
    </rPh>
    <rPh sb="165" eb="167">
      <t>コウシン</t>
    </rPh>
    <rPh sb="173" eb="174">
      <t>スス</t>
    </rPh>
    <rPh sb="178" eb="180">
      <t>ヒツヨウ</t>
    </rPh>
    <phoneticPr fontId="4"/>
  </si>
  <si>
    <t>　当市の水道事業の経営状況は概ね良好ではあるが、水道施設が1970年～80年代に第３次拡張事業等で整備されたものが多く残存しており、経年による老朽化が進行し、大規模な更新時代を迎え老朽化対策が課題となる。人口減少時代の到来とともに節水型社会への移行などにより料金収入の減少が予想されるなか、持続可能な水道事業を実現するために、中長期の更新需要や財政見通しに基づく投資規模等の適正化を図るとともに、計画的な施設更新・資金確保等を検討し「経営戦略」を策定した。令和2年度より10年間の計画期間とし、投資と財源にかかる経営目標を設定し着実に進めていく。とりわけ管路更新については、一時的に事業費が偏在することから、管路の管種や重要度・老朽度等を勘案した上で優先順位を設定し、設備投資の平準化を図りながら取り組んでいく。</t>
    <rPh sb="1" eb="3">
      <t>トウシ</t>
    </rPh>
    <rPh sb="4" eb="8">
      <t>スイドウジギョウ</t>
    </rPh>
    <rPh sb="9" eb="13">
      <t>ケイエイジョウキョウ</t>
    </rPh>
    <rPh sb="14" eb="15">
      <t>オオム</t>
    </rPh>
    <rPh sb="16" eb="18">
      <t>リョウコウ</t>
    </rPh>
    <rPh sb="33" eb="34">
      <t>ネン</t>
    </rPh>
    <rPh sb="37" eb="39">
      <t>ネンダイ</t>
    </rPh>
    <rPh sb="223" eb="22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</si>
</sst>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c:v>
                </c:pt>
                <c:pt idx="1">
                  <c:v>1.45</c:v>
                </c:pt>
                <c:pt idx="2">
                  <c:v>0.8</c:v>
                </c:pt>
                <c:pt idx="3">
                  <c:v>1.08</c:v>
                </c:pt>
                <c:pt idx="4">
                  <c:v>0.7</c:v>
                </c:pt>
              </c:numCache>
            </c:numRef>
          </c:val>
          <c:extLst>
            <c:ext xmlns:c16="http://schemas.microsoft.com/office/drawing/2014/chart" uri="{C3380CC4-5D6E-409C-BE32-E72D297353CC}">
              <c16:uniqueId val="{00000000-3996-4251-8AE7-C734D2D8E8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3996-4251-8AE7-C734D2D8E8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45.42</c:v>
                </c:pt>
                <c:pt idx="1">
                  <c:v>45.13</c:v>
                </c:pt>
                <c:pt idx="2">
                  <c:v>44.51</c:v>
                </c:pt>
                <c:pt idx="3">
                  <c:v>43.66</c:v>
                </c:pt>
                <c:pt idx="4">
                  <c:v>42.87</c:v>
                </c:pt>
              </c:numCache>
            </c:numRef>
          </c:val>
          <c:extLst>
            <c:ext xmlns:c16="http://schemas.microsoft.com/office/drawing/2014/chart" uri="{C3380CC4-5D6E-409C-BE32-E72D297353CC}">
              <c16:uniqueId val="{00000000-AA5F-4813-A93B-BF8D717C0D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AA5F-4813-A93B-BF8D717C0D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87.37</c:v>
                </c:pt>
                <c:pt idx="1">
                  <c:v>86.15</c:v>
                </c:pt>
                <c:pt idx="2">
                  <c:v>85.88</c:v>
                </c:pt>
                <c:pt idx="3">
                  <c:v>88.08</c:v>
                </c:pt>
                <c:pt idx="4">
                  <c:v>88.07</c:v>
                </c:pt>
              </c:numCache>
            </c:numRef>
          </c:val>
          <c:extLst>
            <c:ext xmlns:c16="http://schemas.microsoft.com/office/drawing/2014/chart" uri="{C3380CC4-5D6E-409C-BE32-E72D297353CC}">
              <c16:uniqueId val="{00000000-56F4-4D7A-AF02-08DEB7F64D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56F4-4D7A-AF02-08DEB7F64D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117.81</c:v>
                </c:pt>
                <c:pt idx="1">
                  <c:v>118.86</c:v>
                </c:pt>
                <c:pt idx="2">
                  <c:v>114.68</c:v>
                </c:pt>
                <c:pt idx="3">
                  <c:v>118.5</c:v>
                </c:pt>
                <c:pt idx="4">
                  <c:v>119.39</c:v>
                </c:pt>
              </c:numCache>
            </c:numRef>
          </c:val>
          <c:extLst>
            <c:ext xmlns:c16="http://schemas.microsoft.com/office/drawing/2014/chart" uri="{C3380CC4-5D6E-409C-BE32-E72D297353CC}">
              <c16:uniqueId val="{00000000-7AE6-472F-8B6E-7FD3013991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7AE6-472F-8B6E-7FD3013991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46.06</c:v>
                </c:pt>
                <c:pt idx="1">
                  <c:v>45.5</c:v>
                </c:pt>
                <c:pt idx="2">
                  <c:v>46.7</c:v>
                </c:pt>
                <c:pt idx="3">
                  <c:v>47.6</c:v>
                </c:pt>
                <c:pt idx="4">
                  <c:v>48.58</c:v>
                </c:pt>
              </c:numCache>
            </c:numRef>
          </c:val>
          <c:extLst>
            <c:ext xmlns:c16="http://schemas.microsoft.com/office/drawing/2014/chart" uri="{C3380CC4-5D6E-409C-BE32-E72D297353CC}">
              <c16:uniqueId val="{00000000-909F-4320-8928-3B2D7E747A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09F-4320-8928-3B2D7E747A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11.33</c:v>
                </c:pt>
                <c:pt idx="1">
                  <c:v>18.09</c:v>
                </c:pt>
                <c:pt idx="2">
                  <c:v>19.309999999999999</c:v>
                </c:pt>
                <c:pt idx="3">
                  <c:v>22.31</c:v>
                </c:pt>
                <c:pt idx="4">
                  <c:v>25.79</c:v>
                </c:pt>
              </c:numCache>
            </c:numRef>
          </c:val>
          <c:extLst>
            <c:ext xmlns:c16="http://schemas.microsoft.com/office/drawing/2014/chart" uri="{C3380CC4-5D6E-409C-BE32-E72D297353CC}">
              <c16:uniqueId val="{00000000-4C4D-4FBD-B233-4CCB073BAE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4C4D-4FBD-B233-4CCB073BAE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EA-4BB6-AC65-A42E09993A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0FEA-4BB6-AC65-A42E09993A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471.42</c:v>
                </c:pt>
                <c:pt idx="1">
                  <c:v>222.91</c:v>
                </c:pt>
                <c:pt idx="2">
                  <c:v>371.48</c:v>
                </c:pt>
                <c:pt idx="3">
                  <c:v>367.39</c:v>
                </c:pt>
                <c:pt idx="4">
                  <c:v>433.8</c:v>
                </c:pt>
              </c:numCache>
            </c:numRef>
          </c:val>
          <c:extLst>
            <c:ext xmlns:c16="http://schemas.microsoft.com/office/drawing/2014/chart" uri="{C3380CC4-5D6E-409C-BE32-E72D297353CC}">
              <c16:uniqueId val="{00000000-E1D5-40D5-B1B5-79A1E32FD4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1D5-40D5-B1B5-79A1E32FD4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375.28</c:v>
                </c:pt>
                <c:pt idx="1">
                  <c:v>380.33</c:v>
                </c:pt>
                <c:pt idx="2">
                  <c:v>370.36</c:v>
                </c:pt>
                <c:pt idx="3">
                  <c:v>389.87</c:v>
                </c:pt>
                <c:pt idx="4">
                  <c:v>399.01</c:v>
                </c:pt>
              </c:numCache>
            </c:numRef>
          </c:val>
          <c:extLst>
            <c:ext xmlns:c16="http://schemas.microsoft.com/office/drawing/2014/chart" uri="{C3380CC4-5D6E-409C-BE32-E72D297353CC}">
              <c16:uniqueId val="{00000000-9DF1-41CD-924F-5D343F26EA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9DF1-41CD-924F-5D343F26EA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117.4</c:v>
                </c:pt>
                <c:pt idx="1">
                  <c:v>118.18</c:v>
                </c:pt>
                <c:pt idx="2">
                  <c:v>114.07</c:v>
                </c:pt>
                <c:pt idx="3">
                  <c:v>108.78</c:v>
                </c:pt>
                <c:pt idx="4">
                  <c:v>109.72</c:v>
                </c:pt>
              </c:numCache>
            </c:numRef>
          </c:val>
          <c:extLst>
            <c:ext xmlns:c16="http://schemas.microsoft.com/office/drawing/2014/chart" uri="{C3380CC4-5D6E-409C-BE32-E72D297353CC}">
              <c16:uniqueId val="{00000000-2ADC-4831-AA9E-780048E785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2ADC-4831-AA9E-780048E785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125.46</c:v>
                </c:pt>
                <c:pt idx="1">
                  <c:v>124.76</c:v>
                </c:pt>
                <c:pt idx="2">
                  <c:v>129.44</c:v>
                </c:pt>
                <c:pt idx="3">
                  <c:v>124.64</c:v>
                </c:pt>
                <c:pt idx="4">
                  <c:v>124.36</c:v>
                </c:pt>
              </c:numCache>
            </c:numRef>
          </c:val>
          <c:extLst>
            <c:ext xmlns:c16="http://schemas.microsoft.com/office/drawing/2014/chart" uri="{C3380CC4-5D6E-409C-BE32-E72D297353CC}">
              <c16:uniqueId val="{00000000-1EAC-42B7-BB45-6B63B09068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EAC-42B7-BB45-6B63B09068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御坊市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22386</v>
      </c>
      <c r="AM8" s="45"/>
      <c r="AN8" s="45"/>
      <c r="AO8" s="45"/>
      <c r="AP8" s="45"/>
      <c r="AQ8" s="45"/>
      <c r="AR8" s="45"/>
      <c r="AS8" s="45"/>
      <c r="AT8" s="46">
        <f>データ!$S$6</f>
        <v>43.91</v>
      </c>
      <c r="AU8" s="47"/>
      <c r="AV8" s="47"/>
      <c r="AW8" s="47"/>
      <c r="AX8" s="47"/>
      <c r="AY8" s="47"/>
      <c r="AZ8" s="47"/>
      <c r="BA8" s="47"/>
      <c r="BB8" s="48">
        <f>データ!$T$6</f>
        <v>509.82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72.430000000000007</v>
      </c>
      <c r="J10" s="47"/>
      <c r="K10" s="47"/>
      <c r="L10" s="47"/>
      <c r="M10" s="47"/>
      <c r="N10" s="47"/>
      <c r="O10" s="81"/>
      <c r="P10" s="48">
        <f>データ!$P$6</f>
        <v>99.6</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22134</v>
      </c>
      <c r="AM10" s="45"/>
      <c r="AN10" s="45"/>
      <c r="AO10" s="45"/>
      <c r="AP10" s="45"/>
      <c r="AQ10" s="45"/>
      <c r="AR10" s="45"/>
      <c r="AS10" s="45"/>
      <c r="AT10" s="46">
        <f>データ!$V$6</f>
        <v>43.91</v>
      </c>
      <c r="AU10" s="47"/>
      <c r="AV10" s="47"/>
      <c r="AW10" s="47"/>
      <c r="AX10" s="47"/>
      <c r="AY10" s="47"/>
      <c r="AZ10" s="47"/>
      <c r="BA10" s="47"/>
      <c r="BB10" s="48">
        <f>データ!$W$6</f>
        <v>504.08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y3/F5ueewq/MSOwy0vBVqidDJLr/ZHHfk7F3sPVmFAISRW1Kt9LwR8ZjPjdMlke1+bOqWxnNB76VuJGp+Hsrg==" saltValue="dcdeIlAQemgcPrjsyQ+0+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302058</v>
      </c>
      <c r="D6" s="20">
        <f t="shared" si="3"/>
        <v>46</v>
      </c>
      <c r="E6" s="20">
        <f t="shared" si="3"/>
        <v>1</v>
      </c>
      <c r="F6" s="20">
        <f t="shared" si="3"/>
        <v>0</v>
      </c>
      <c r="G6" s="20">
        <f t="shared" si="3"/>
        <v>1</v>
      </c>
      <c r="H6" s="20" t="str">
        <f t="shared" si="3"/>
        <v>和歌山県　御坊市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72.430000000000007</v>
      </c>
      <c r="P6" s="21">
        <f t="shared" si="3"/>
        <v>99.6</v>
      </c>
      <c r="Q6" s="21">
        <f t="shared" si="3"/>
        <v>2420</v>
      </c>
      <c r="R6" s="21">
        <f t="shared" si="3"/>
        <v>22386</v>
      </c>
      <c r="S6" s="21">
        <f t="shared" si="3"/>
        <v>43.91</v>
      </c>
      <c r="T6" s="21">
        <f t="shared" si="3"/>
        <v>509.82</v>
      </c>
      <c r="U6" s="21">
        <f t="shared" si="3"/>
        <v>22134</v>
      </c>
      <c r="V6" s="21">
        <f t="shared" si="3"/>
        <v>43.91</v>
      </c>
      <c r="W6" s="21">
        <f t="shared" si="3"/>
        <v>504.08</v>
      </c>
      <c r="X6" s="22">
        <f>IF(X7="",NA(),X7)</f>
        <v>117.81</v>
      </c>
      <c r="Y6" s="22">
        <f t="shared" ref="Y6:AG6" si="4">IF(Y7="",NA(),Y7)</f>
        <v>118.86</v>
      </c>
      <c r="Z6" s="22">
        <f t="shared" si="4"/>
        <v>114.68</v>
      </c>
      <c r="AA6" s="22">
        <f t="shared" si="4"/>
        <v>118.5</v>
      </c>
      <c r="AB6" s="22">
        <f t="shared" si="4"/>
        <v>119.39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471.42</v>
      </c>
      <c r="AU6" s="22">
        <f t="shared" ref="AU6:BC6" si="6">IF(AU7="",NA(),AU7)</f>
        <v>222.91</v>
      </c>
      <c r="AV6" s="22">
        <f t="shared" si="6"/>
        <v>371.48</v>
      </c>
      <c r="AW6" s="22">
        <f t="shared" si="6"/>
        <v>367.39</v>
      </c>
      <c r="AX6" s="22">
        <f t="shared" si="6"/>
        <v>433.8</v>
      </c>
      <c r="AY6" s="22">
        <f t="shared" si="6"/>
        <v>359.47</v>
      </c>
      <c r="AZ6" s="22">
        <f t="shared" si="6"/>
        <v>369.69</v>
      </c>
      <c r="BA6" s="22">
        <f t="shared" si="6"/>
        <v>379.08</v>
      </c>
      <c r="BB6" s="22">
        <f t="shared" si="6"/>
        <v>367.55</v>
      </c>
      <c r="BC6" s="22">
        <f t="shared" si="6"/>
        <v>378.56</v>
      </c>
      <c r="BD6" s="21" t="str">
        <f>IF(BD7="","",IF(BD7="-","【-】","【"&amp;SUBSTITUTE(TEXT(BD7,"#,##0.00"),"-","△")&amp;"】"))</f>
        <v>【261.51】</v>
      </c>
      <c r="BE6" s="22">
        <f>IF(BE7="",NA(),BE7)</f>
        <v>375.28</v>
      </c>
      <c r="BF6" s="22">
        <f t="shared" ref="BF6:BN6" si="7">IF(BF7="",NA(),BF7)</f>
        <v>380.33</v>
      </c>
      <c r="BG6" s="22">
        <f t="shared" si="7"/>
        <v>370.36</v>
      </c>
      <c r="BH6" s="22">
        <f t="shared" si="7"/>
        <v>389.87</v>
      </c>
      <c r="BI6" s="22">
        <f t="shared" si="7"/>
        <v>399.01</v>
      </c>
      <c r="BJ6" s="22">
        <f t="shared" si="7"/>
        <v>401.79</v>
      </c>
      <c r="BK6" s="22">
        <f t="shared" si="7"/>
        <v>402.99</v>
      </c>
      <c r="BL6" s="22">
        <f t="shared" si="7"/>
        <v>398.98</v>
      </c>
      <c r="BM6" s="22">
        <f t="shared" si="7"/>
        <v>418.68</v>
      </c>
      <c r="BN6" s="22">
        <f t="shared" si="7"/>
        <v>395.68</v>
      </c>
      <c r="BO6" s="21" t="str">
        <f>IF(BO7="","",IF(BO7="-","【-】","【"&amp;SUBSTITUTE(TEXT(BO7,"#,##0.00"),"-","△")&amp;"】"))</f>
        <v>【265.16】</v>
      </c>
      <c r="BP6" s="22">
        <f>IF(BP7="",NA(),BP7)</f>
        <v>117.4</v>
      </c>
      <c r="BQ6" s="22">
        <f t="shared" ref="BQ6:BY6" si="8">IF(BQ7="",NA(),BQ7)</f>
        <v>118.18</v>
      </c>
      <c r="BR6" s="22">
        <f t="shared" si="8"/>
        <v>114.07</v>
      </c>
      <c r="BS6" s="22">
        <f t="shared" si="8"/>
        <v>108.78</v>
      </c>
      <c r="BT6" s="22">
        <f t="shared" si="8"/>
        <v>109.72</v>
      </c>
      <c r="BU6" s="22">
        <f t="shared" si="8"/>
        <v>100.12</v>
      </c>
      <c r="BV6" s="22">
        <f t="shared" si="8"/>
        <v>98.66</v>
      </c>
      <c r="BW6" s="22">
        <f t="shared" si="8"/>
        <v>98.64</v>
      </c>
      <c r="BX6" s="22">
        <f t="shared" si="8"/>
        <v>94.78</v>
      </c>
      <c r="BY6" s="22">
        <f t="shared" si="8"/>
        <v>97.59</v>
      </c>
      <c r="BZ6" s="21" t="str">
        <f>IF(BZ7="","",IF(BZ7="-","【-】","【"&amp;SUBSTITUTE(TEXT(BZ7,"#,##0.00"),"-","△")&amp;"】"))</f>
        <v>【102.35】</v>
      </c>
      <c r="CA6" s="22">
        <f>IF(CA7="",NA(),CA7)</f>
        <v>125.46</v>
      </c>
      <c r="CB6" s="22">
        <f t="shared" ref="CB6:CJ6" si="9">IF(CB7="",NA(),CB7)</f>
        <v>124.76</v>
      </c>
      <c r="CC6" s="22">
        <f t="shared" si="9"/>
        <v>129.44</v>
      </c>
      <c r="CD6" s="22">
        <f t="shared" si="9"/>
        <v>124.64</v>
      </c>
      <c r="CE6" s="22">
        <f t="shared" si="9"/>
        <v>124.36</v>
      </c>
      <c r="CF6" s="22">
        <f t="shared" si="9"/>
        <v>174.97</v>
      </c>
      <c r="CG6" s="22">
        <f t="shared" si="9"/>
        <v>178.59</v>
      </c>
      <c r="CH6" s="22">
        <f t="shared" si="9"/>
        <v>178.92</v>
      </c>
      <c r="CI6" s="22">
        <f t="shared" si="9"/>
        <v>181.3</v>
      </c>
      <c r="CJ6" s="22">
        <f t="shared" si="9"/>
        <v>181.71</v>
      </c>
      <c r="CK6" s="21" t="str">
        <f>IF(CK7="","",IF(CK7="-","【-】","【"&amp;SUBSTITUTE(TEXT(CK7,"#,##0.00"),"-","△")&amp;"】"))</f>
        <v>【167.74】</v>
      </c>
      <c r="CL6" s="22">
        <f>IF(CL7="",NA(),CL7)</f>
        <v>45.42</v>
      </c>
      <c r="CM6" s="22">
        <f t="shared" ref="CM6:CU6" si="10">IF(CM7="",NA(),CM7)</f>
        <v>45.13</v>
      </c>
      <c r="CN6" s="22">
        <f t="shared" si="10"/>
        <v>44.51</v>
      </c>
      <c r="CO6" s="22">
        <f t="shared" si="10"/>
        <v>43.66</v>
      </c>
      <c r="CP6" s="22">
        <f t="shared" si="10"/>
        <v>42.87</v>
      </c>
      <c r="CQ6" s="22">
        <f t="shared" si="10"/>
        <v>55.63</v>
      </c>
      <c r="CR6" s="22">
        <f t="shared" si="10"/>
        <v>55.03</v>
      </c>
      <c r="CS6" s="22">
        <f t="shared" si="10"/>
        <v>55.14</v>
      </c>
      <c r="CT6" s="22">
        <f t="shared" si="10"/>
        <v>55.89</v>
      </c>
      <c r="CU6" s="22">
        <f t="shared" si="10"/>
        <v>55.72</v>
      </c>
      <c r="CV6" s="21" t="str">
        <f>IF(CV7="","",IF(CV7="-","【-】","【"&amp;SUBSTITUTE(TEXT(CV7,"#,##0.00"),"-","△")&amp;"】"))</f>
        <v>【60.29】</v>
      </c>
      <c r="CW6" s="22">
        <f>IF(CW7="",NA(),CW7)</f>
        <v>87.37</v>
      </c>
      <c r="CX6" s="22">
        <f t="shared" ref="CX6:DF6" si="11">IF(CX7="",NA(),CX7)</f>
        <v>86.15</v>
      </c>
      <c r="CY6" s="22">
        <f t="shared" si="11"/>
        <v>85.88</v>
      </c>
      <c r="CZ6" s="22">
        <f t="shared" si="11"/>
        <v>88.08</v>
      </c>
      <c r="DA6" s="22">
        <f t="shared" si="11"/>
        <v>88.07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46.06</v>
      </c>
      <c r="DI6" s="22">
        <f t="shared" ref="DI6:DQ6" si="12">IF(DI7="",NA(),DI7)</f>
        <v>45.5</v>
      </c>
      <c r="DJ6" s="22">
        <f t="shared" si="12"/>
        <v>46.7</v>
      </c>
      <c r="DK6" s="22">
        <f t="shared" si="12"/>
        <v>47.6</v>
      </c>
      <c r="DL6" s="22">
        <f t="shared" si="12"/>
        <v>48.58</v>
      </c>
      <c r="DM6" s="22">
        <f t="shared" si="12"/>
        <v>48.05</v>
      </c>
      <c r="DN6" s="22">
        <f t="shared" si="12"/>
        <v>48.87</v>
      </c>
      <c r="DO6" s="22">
        <f t="shared" si="12"/>
        <v>49.92</v>
      </c>
      <c r="DP6" s="22">
        <f t="shared" si="12"/>
        <v>50.63</v>
      </c>
      <c r="DQ6" s="22">
        <f t="shared" si="12"/>
        <v>51.29</v>
      </c>
      <c r="DR6" s="21" t="str">
        <f>IF(DR7="","",IF(DR7="-","【-】","【"&amp;SUBSTITUTE(TEXT(DR7,"#,##0.00"),"-","△")&amp;"】"))</f>
        <v>【50.88】</v>
      </c>
      <c r="DS6" s="22">
        <f>IF(DS7="",NA(),DS7)</f>
        <v>11.33</v>
      </c>
      <c r="DT6" s="22">
        <f t="shared" ref="DT6:EB6" si="13">IF(DT7="",NA(),DT7)</f>
        <v>18.09</v>
      </c>
      <c r="DU6" s="22">
        <f t="shared" si="13"/>
        <v>19.309999999999999</v>
      </c>
      <c r="DV6" s="22">
        <f t="shared" si="13"/>
        <v>22.31</v>
      </c>
      <c r="DW6" s="22">
        <f t="shared" si="13"/>
        <v>25.79</v>
      </c>
      <c r="DX6" s="22">
        <f t="shared" si="13"/>
        <v>13.39</v>
      </c>
      <c r="DY6" s="22">
        <f t="shared" si="13"/>
        <v>14.85</v>
      </c>
      <c r="DZ6" s="22">
        <f t="shared" si="13"/>
        <v>16.88</v>
      </c>
      <c r="EA6" s="22">
        <f t="shared" si="13"/>
        <v>18.28</v>
      </c>
      <c r="EB6" s="22">
        <f t="shared" si="13"/>
        <v>19.61</v>
      </c>
      <c r="EC6" s="21" t="str">
        <f>IF(EC7="","",IF(EC7="-","【-】","【"&amp;SUBSTITUTE(TEXT(EC7,"#,##0.00"),"-","△")&amp;"】"))</f>
        <v>【22.30】</v>
      </c>
      <c r="ED6" s="22">
        <f>IF(ED7="",NA(),ED7)</f>
        <v>1</v>
      </c>
      <c r="EE6" s="22">
        <f t="shared" ref="EE6:EM6" si="14">IF(EE7="",NA(),EE7)</f>
        <v>1.45</v>
      </c>
      <c r="EF6" s="22">
        <f t="shared" si="14"/>
        <v>0.8</v>
      </c>
      <c r="EG6" s="22">
        <f t="shared" si="14"/>
        <v>1.08</v>
      </c>
      <c r="EH6" s="22">
        <f t="shared" si="14"/>
        <v>0.7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302058</v>
      </c>
      <c r="D7" s="24">
        <v>46</v>
      </c>
      <c r="E7" s="24">
        <v>1</v>
      </c>
      <c r="F7" s="24">
        <v>0</v>
      </c>
      <c r="G7" s="24">
        <v>1</v>
      </c>
      <c r="H7" s="24" t="s">
        <v>93</v>
      </c>
      <c r="I7" s="24" t="s">
        <v>94</v>
      </c>
      <c r="J7" s="24" t="s">
        <v>95</v>
      </c>
      <c r="K7" s="24" t="s">
        <v>96</v>
      </c>
      <c r="L7" s="24" t="s">
        <v>97</v>
      </c>
      <c r="M7" s="24" t="s">
        <v>98</v>
      </c>
      <c r="N7" s="25" t="s">
        <v>99</v>
      </c>
      <c r="O7" s="25">
        <v>72.430000000000007</v>
      </c>
      <c r="P7" s="25">
        <v>99.6</v>
      </c>
      <c r="Q7" s="25">
        <v>2420</v>
      </c>
      <c r="R7" s="25">
        <v>22386</v>
      </c>
      <c r="S7" s="25">
        <v>43.91</v>
      </c>
      <c r="T7" s="25">
        <v>509.82</v>
      </c>
      <c r="U7" s="25">
        <v>22134</v>
      </c>
      <c r="V7" s="25">
        <v>43.91</v>
      </c>
      <c r="W7" s="25">
        <v>504.08</v>
      </c>
      <c r="X7" s="25">
        <v>117.81</v>
      </c>
      <c r="Y7" s="25">
        <v>118.86</v>
      </c>
      <c r="Z7" s="25">
        <v>114.68</v>
      </c>
      <c r="AA7" s="25">
        <v>118.5</v>
      </c>
      <c r="AB7" s="25">
        <v>119.39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471.42</v>
      </c>
      <c r="AU7" s="25">
        <v>222.91</v>
      </c>
      <c r="AV7" s="25">
        <v>371.48</v>
      </c>
      <c r="AW7" s="25">
        <v>367.39</v>
      </c>
      <c r="AX7" s="25">
        <v>433.8</v>
      </c>
      <c r="AY7" s="25">
        <v>359.47</v>
      </c>
      <c r="AZ7" s="25">
        <v>369.69</v>
      </c>
      <c r="BA7" s="25">
        <v>379.08</v>
      </c>
      <c r="BB7" s="25">
        <v>367.55</v>
      </c>
      <c r="BC7" s="25">
        <v>378.56</v>
      </c>
      <c r="BD7" s="25">
        <v>261.51</v>
      </c>
      <c r="BE7" s="25">
        <v>375.28</v>
      </c>
      <c r="BF7" s="25">
        <v>380.33</v>
      </c>
      <c r="BG7" s="25">
        <v>370.36</v>
      </c>
      <c r="BH7" s="25">
        <v>389.87</v>
      </c>
      <c r="BI7" s="25">
        <v>399.01</v>
      </c>
      <c r="BJ7" s="25">
        <v>401.79</v>
      </c>
      <c r="BK7" s="25">
        <v>402.99</v>
      </c>
      <c r="BL7" s="25">
        <v>398.98</v>
      </c>
      <c r="BM7" s="25">
        <v>418.68</v>
      </c>
      <c r="BN7" s="25">
        <v>395.68</v>
      </c>
      <c r="BO7" s="25">
        <v>265.16000000000003</v>
      </c>
      <c r="BP7" s="25">
        <v>117.4</v>
      </c>
      <c r="BQ7" s="25">
        <v>118.18</v>
      </c>
      <c r="BR7" s="25">
        <v>114.07</v>
      </c>
      <c r="BS7" s="25">
        <v>108.78</v>
      </c>
      <c r="BT7" s="25">
        <v>109.72</v>
      </c>
      <c r="BU7" s="25">
        <v>100.12</v>
      </c>
      <c r="BV7" s="25">
        <v>98.66</v>
      </c>
      <c r="BW7" s="25">
        <v>98.64</v>
      </c>
      <c r="BX7" s="25">
        <v>94.78</v>
      </c>
      <c r="BY7" s="25">
        <v>97.59</v>
      </c>
      <c r="BZ7" s="25">
        <v>102.35</v>
      </c>
      <c r="CA7" s="25">
        <v>125.46</v>
      </c>
      <c r="CB7" s="25">
        <v>124.76</v>
      </c>
      <c r="CC7" s="25">
        <v>129.44</v>
      </c>
      <c r="CD7" s="25">
        <v>124.64</v>
      </c>
      <c r="CE7" s="25">
        <v>124.36</v>
      </c>
      <c r="CF7" s="25">
        <v>174.97</v>
      </c>
      <c r="CG7" s="25">
        <v>178.59</v>
      </c>
      <c r="CH7" s="25">
        <v>178.92</v>
      </c>
      <c r="CI7" s="25">
        <v>181.3</v>
      </c>
      <c r="CJ7" s="25">
        <v>181.71</v>
      </c>
      <c r="CK7" s="25">
        <v>167.74</v>
      </c>
      <c r="CL7" s="25">
        <v>45.42</v>
      </c>
      <c r="CM7" s="25">
        <v>45.13</v>
      </c>
      <c r="CN7" s="25">
        <v>44.51</v>
      </c>
      <c r="CO7" s="25">
        <v>43.66</v>
      </c>
      <c r="CP7" s="25">
        <v>42.87</v>
      </c>
      <c r="CQ7" s="25">
        <v>55.63</v>
      </c>
      <c r="CR7" s="25">
        <v>55.03</v>
      </c>
      <c r="CS7" s="25">
        <v>55.14</v>
      </c>
      <c r="CT7" s="25">
        <v>55.89</v>
      </c>
      <c r="CU7" s="25">
        <v>55.72</v>
      </c>
      <c r="CV7" s="25">
        <v>60.29</v>
      </c>
      <c r="CW7" s="25">
        <v>87.37</v>
      </c>
      <c r="CX7" s="25">
        <v>86.15</v>
      </c>
      <c r="CY7" s="25">
        <v>85.88</v>
      </c>
      <c r="CZ7" s="25">
        <v>88.08</v>
      </c>
      <c r="DA7" s="25">
        <v>88.07</v>
      </c>
      <c r="DB7" s="25">
        <v>82.04</v>
      </c>
      <c r="DC7" s="25">
        <v>81.900000000000006</v>
      </c>
      <c r="DD7" s="25">
        <v>81.39</v>
      </c>
      <c r="DE7" s="25">
        <v>81.27</v>
      </c>
      <c r="DF7" s="25">
        <v>81.260000000000005</v>
      </c>
      <c r="DG7" s="25">
        <v>90.12</v>
      </c>
      <c r="DH7" s="25">
        <v>46.06</v>
      </c>
      <c r="DI7" s="25">
        <v>45.5</v>
      </c>
      <c r="DJ7" s="25">
        <v>46.7</v>
      </c>
      <c r="DK7" s="25">
        <v>47.6</v>
      </c>
      <c r="DL7" s="25">
        <v>48.58</v>
      </c>
      <c r="DM7" s="25">
        <v>48.05</v>
      </c>
      <c r="DN7" s="25">
        <v>48.87</v>
      </c>
      <c r="DO7" s="25">
        <v>49.92</v>
      </c>
      <c r="DP7" s="25">
        <v>50.63</v>
      </c>
      <c r="DQ7" s="25">
        <v>51.29</v>
      </c>
      <c r="DR7" s="25">
        <v>50.88</v>
      </c>
      <c r="DS7" s="25">
        <v>11.33</v>
      </c>
      <c r="DT7" s="25">
        <v>18.09</v>
      </c>
      <c r="DU7" s="25">
        <v>19.309999999999999</v>
      </c>
      <c r="DV7" s="25">
        <v>22.31</v>
      </c>
      <c r="DW7" s="25">
        <v>25.79</v>
      </c>
      <c r="DX7" s="25">
        <v>13.39</v>
      </c>
      <c r="DY7" s="25">
        <v>14.85</v>
      </c>
      <c r="DZ7" s="25">
        <v>16.88</v>
      </c>
      <c r="EA7" s="25">
        <v>18.28</v>
      </c>
      <c r="EB7" s="25">
        <v>19.61</v>
      </c>
      <c r="EC7" s="25">
        <v>22.3</v>
      </c>
      <c r="ED7" s="25">
        <v>1</v>
      </c>
      <c r="EE7" s="25">
        <v>1.45</v>
      </c>
      <c r="EF7" s="25">
        <v>0.8</v>
      </c>
      <c r="EG7" s="25">
        <v>1.08</v>
      </c>
      <c r="EH7" s="25">
        <v>0.7</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suidou21</cp:lastModifiedBy>
  <cp:lastPrinted>2023-01-26T04:29:40Z</cp:lastPrinted>
  <dcterms:created xsi:type="dcterms:W3CDTF">2022-12-01T01:02:39Z</dcterms:created>
  <dcterms:modified xsi:type="dcterms:W3CDTF">2023-01-26T04:30:01Z</dcterms:modified>
  <cp:category/>
</cp:coreProperties>
</file>