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160509サーバーより\経営比較分析表\令和4年度決算分\統計\"/>
    </mc:Choice>
  </mc:AlternateContent>
  <workbookProtection workbookAlgorithmName="SHA-512" workbookHashValue="+XxaadnCmcNo+ehBRHaSB4iYLDtYrhO63aO4JJhvMI5bTZXYdQ9rkMbkLAJu9Hrp85iOIegeVSn4rQeQKq8BLA==" workbookSaltValue="EVi4zLyGEaRFR1v4ICgHu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<sst xmlns="http://schemas.openxmlformats.org/spreadsheetml/2006/main" count="228" uniqueCount="114">
  <si>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</si>
  <si>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</si>
  <si>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</si>
  <si>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</si>
  <si>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</si>
  <si>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</si>
  <si>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</si>
  <si>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</si>
  <si>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</si>
  <si>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</si>
  <si>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</si>
  <si>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</si>
  <si>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</si>
  <si>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</si>
  <si>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</si>
  <si>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</si>
  <si>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</si>
  <si>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</si>
  <si>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</si>
  <si>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</si>
  <si>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</si>
  <si>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</si>
  <si>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</si>
  <si>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</si>
  <si>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</si>
  <si>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</si>
  <si>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</si>
  <si>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</si>
  <si>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</si>
  <si>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</si>
  <si>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</si>
  <si>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</si>
  <si>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</si>
  <si>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</si>
  <si>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</si>
  <si>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</si>
  <si>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</si>
  <si>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</si>
  <si>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</si>
  <si>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</si>
  <si>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</si>
  <si>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</si>
  <si>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</si>
  <si>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</si>
  <si>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</si>
  <si>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</si>
  <si>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</si>
  <si>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</si>
  <si>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</si>
  <si>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</si>
  <si>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</si>
  <si>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</si>
  <si>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</si>
  <si>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</si>
  <si>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</si>
  <si>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</si>
  <si>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</si>
  <si>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</si>
  <si>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</si>
  <si>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</si>
  <si>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</si>
  <si>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</si>
  <si>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</si>
  <si>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</si>
  <si>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</si>
  <si>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</si>
  <si>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</si>
  <si>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</si>
  <si>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</si>
  <si>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</si>
  <si>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</si>
  <si>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</si>
  <si>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</si>
  <si>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</si>
  <si>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</si>
  <si>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</si>
  <si>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</si>
  <si>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</si>
  <si>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</si>
  <si>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</si>
  <si>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</si>
  <si>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</si>
  <si>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</si>
  <si>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</si>
  <si>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</si>
  <si>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</si>
  <si>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</si>
  <si>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</si>
  <si>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</si>
  <si>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</si>
  <si>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</si>
  <si>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</si>
  <si>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</si>
  <si>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</si>
  <si>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</si>
  <si>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</si>
  <si>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</si>
  <si>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</si>
  <si>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</si>
  <si>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</si>
  <si>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</si>
  <si>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</si>
  <si>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</si>
  <si>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</si>
  <si>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</si>
  <si>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</si>
  <si>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</si>
  <si>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</si>
  <si>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</si>
  <si>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</si>
  <si>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</si>
  <si>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①有形固定資産減価償却率は微減し、施設の経年化は類似団体と同じような状況で推移している。
②管路経年化率は悪化しており、類似団体平均値よりも悪い状況である。今後も法定年数を超えた管路の割合が増えていくことが見込まれる。
③管路更新率については、類似団体平均よりも値が高いが、経営戦略における投資目標である１％以上を更新できるように進めていく必要がある。</t>
    <phoneticPr fontId="4"/>
  </si>
  <si>
    <t>　当市の水道事業の経営状況は概ね良好ではあるが、水道施設が1970年～80年代に第３次拡張事業等で整備されたものが多く残存しており、経年による老朽化が進行し、大規模な更新時代を迎え老朽化対策が課題となる。人口減少時代の到来とともに節水型社会への移行などにより料金収入の減少が予想されるなか、持続可能な水道事業を実現するために、中長期の更新需要や財政見通しに基づく投資規模等の適正化を図るとともに、計画的な施設更新・資金確保等を検討し「経営戦略」を策定した。令和2年度より10年間の計画期間とし、投資と財源にかかる経営目標を設定し着実に進めていく。とりわけ管路更新については、一時的に事業費が偏在することから、管路の管種や重要度・老朽度等を勘案した上で優先順位を設定し、設備投資の平準化を図りながら取り組んでいく。</t>
    <phoneticPr fontId="4"/>
  </si>
  <si>
    <t xml:space="preserve">①経常収支比率は、100％を超えていることから経常的な活動の収支状況は良好である。
②累積欠損金は発生していない。
③流動比率は昨年度よりも値が悪化しているが、年度を跨ぐ支払いの増加に伴い一時的に流動負債(分母)が増加した影響である。当該値は短期的な財務安全性が高いといえる。
④企業債残高対給水収益比率は借入残高が増加しているものの収益の上昇により改善している。今後も借入金を償還金以下に抑えて借入残高を減少させていく。
⑤料金回収率は100％を超えていることから必要な費用を料金収入で賄えているといえる。また、類似団体平均よりも値が高いことから、本市の料金水準は比較的適切であると言える。
⑥給水原価は１㎥の水を給水するために必要な費用である。経年変化は微増であるが、類似団体と比較して低くなっており良好である。
⑦施設利用率は類似団体平均値を下回っており、また経年変化も減少傾向にある。ただちに改善できないが更新時に適正規模になるように検討する。
⑧有収率は、昨年よりも少し悪化しているが、漏水調査や管路の修繕等の対策を講じていることもあり類似団体よりも高くなっている。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</si>
</sst>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1.45</c:v>
                </c:pt>
                <c:pt idx="1">
                  <c:v>0.8</c:v>
                </c:pt>
                <c:pt idx="2">
                  <c:v>1.08</c:v>
                </c:pt>
                <c:pt idx="3">
                  <c:v>0.7</c:v>
                </c:pt>
                <c:pt idx="4">
                  <c:v>0.52</c:v>
                </c:pt>
              </c:numCache>
            </c:numRef>
          </c:val>
          <c:extLst>
            <c:ext xmlns:c16="http://schemas.microsoft.com/office/drawing/2014/chart" uri="{C3380CC4-5D6E-409C-BE32-E72D297353CC}">
              <c16:uniqueId val="{00000000-EE95-4CA3-BB18-F18A9B3F67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E95-4CA3-BB18-F18A9B3F67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45.13</c:v>
                </c:pt>
                <c:pt idx="1">
                  <c:v>44.51</c:v>
                </c:pt>
                <c:pt idx="2">
                  <c:v>43.66</c:v>
                </c:pt>
                <c:pt idx="3">
                  <c:v>42.87</c:v>
                </c:pt>
                <c:pt idx="4">
                  <c:v>42.36</c:v>
                </c:pt>
              </c:numCache>
            </c:numRef>
          </c:val>
          <c:extLst>
            <c:ext xmlns:c16="http://schemas.microsoft.com/office/drawing/2014/chart" uri="{C3380CC4-5D6E-409C-BE32-E72D297353CC}">
              <c16:uniqueId val="{00000000-C598-423D-AD5B-E47F7E5B8D6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C598-423D-AD5B-E47F7E5B8D6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86.15</c:v>
                </c:pt>
                <c:pt idx="1">
                  <c:v>85.88</c:v>
                </c:pt>
                <c:pt idx="2">
                  <c:v>88.08</c:v>
                </c:pt>
                <c:pt idx="3">
                  <c:v>88.07</c:v>
                </c:pt>
                <c:pt idx="4">
                  <c:v>87.6</c:v>
                </c:pt>
              </c:numCache>
            </c:numRef>
          </c:val>
          <c:extLst>
            <c:ext xmlns:c16="http://schemas.microsoft.com/office/drawing/2014/chart" uri="{C3380CC4-5D6E-409C-BE32-E72D297353CC}">
              <c16:uniqueId val="{00000000-716A-42C2-821B-766FC3B828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716A-42C2-821B-766FC3B828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118.86</c:v>
                </c:pt>
                <c:pt idx="1">
                  <c:v>114.68</c:v>
                </c:pt>
                <c:pt idx="2">
                  <c:v>118.5</c:v>
                </c:pt>
                <c:pt idx="3">
                  <c:v>119.39</c:v>
                </c:pt>
                <c:pt idx="4">
                  <c:v>114.82</c:v>
                </c:pt>
              </c:numCache>
            </c:numRef>
          </c:val>
          <c:extLst>
            <c:ext xmlns:c16="http://schemas.microsoft.com/office/drawing/2014/chart" uri="{C3380CC4-5D6E-409C-BE32-E72D297353CC}">
              <c16:uniqueId val="{00000000-469F-4C12-92F4-23908BCC862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469F-4C12-92F4-23908BCC862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45.5</c:v>
                </c:pt>
                <c:pt idx="1">
                  <c:v>46.7</c:v>
                </c:pt>
                <c:pt idx="2">
                  <c:v>47.6</c:v>
                </c:pt>
                <c:pt idx="3">
                  <c:v>48.58</c:v>
                </c:pt>
                <c:pt idx="4">
                  <c:v>48.36</c:v>
                </c:pt>
              </c:numCache>
            </c:numRef>
          </c:val>
          <c:extLst>
            <c:ext xmlns:c16="http://schemas.microsoft.com/office/drawing/2014/chart" uri="{C3380CC4-5D6E-409C-BE32-E72D297353CC}">
              <c16:uniqueId val="{00000000-A5F2-400D-82DC-9F789A6F56D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A5F2-400D-82DC-9F789A6F56D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18.09</c:v>
                </c:pt>
                <c:pt idx="1">
                  <c:v>19.309999999999999</c:v>
                </c:pt>
                <c:pt idx="2">
                  <c:v>22.31</c:v>
                </c:pt>
                <c:pt idx="3">
                  <c:v>25.79</c:v>
                </c:pt>
                <c:pt idx="4">
                  <c:v>29.17</c:v>
                </c:pt>
              </c:numCache>
            </c:numRef>
          </c:val>
          <c:extLst>
            <c:ext xmlns:c16="http://schemas.microsoft.com/office/drawing/2014/chart" uri="{C3380CC4-5D6E-409C-BE32-E72D297353CC}">
              <c16:uniqueId val="{00000000-56E9-447A-9C22-896162C3265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56E9-447A-9C22-896162C3265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D5-4B0B-A47C-37564D893A1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A7D5-4B0B-A47C-37564D893A1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222.91</c:v>
                </c:pt>
                <c:pt idx="1">
                  <c:v>371.48</c:v>
                </c:pt>
                <c:pt idx="2">
                  <c:v>367.39</c:v>
                </c:pt>
                <c:pt idx="3">
                  <c:v>433.8</c:v>
                </c:pt>
                <c:pt idx="4">
                  <c:v>204.46</c:v>
                </c:pt>
              </c:numCache>
            </c:numRef>
          </c:val>
          <c:extLst>
            <c:ext xmlns:c16="http://schemas.microsoft.com/office/drawing/2014/chart" uri="{C3380CC4-5D6E-409C-BE32-E72D297353CC}">
              <c16:uniqueId val="{00000000-F904-44F9-A5FB-1704B5A5B6C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F904-44F9-A5FB-1704B5A5B6C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380.33</c:v>
                </c:pt>
                <c:pt idx="1">
                  <c:v>370.36</c:v>
                </c:pt>
                <c:pt idx="2">
                  <c:v>389.87</c:v>
                </c:pt>
                <c:pt idx="3">
                  <c:v>399.01</c:v>
                </c:pt>
                <c:pt idx="4">
                  <c:v>380.28</c:v>
                </c:pt>
              </c:numCache>
            </c:numRef>
          </c:val>
          <c:extLst>
            <c:ext xmlns:c16="http://schemas.microsoft.com/office/drawing/2014/chart" uri="{C3380CC4-5D6E-409C-BE32-E72D297353CC}">
              <c16:uniqueId val="{00000000-A088-43F5-B18B-DB9DC41EC9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088-43F5-B18B-DB9DC41EC9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118.18</c:v>
                </c:pt>
                <c:pt idx="1">
                  <c:v>114.07</c:v>
                </c:pt>
                <c:pt idx="2">
                  <c:v>108.78</c:v>
                </c:pt>
                <c:pt idx="3">
                  <c:v>109.72</c:v>
                </c:pt>
                <c:pt idx="4">
                  <c:v>114.51</c:v>
                </c:pt>
              </c:numCache>
            </c:numRef>
          </c:val>
          <c:extLst>
            <c:ext xmlns:c16="http://schemas.microsoft.com/office/drawing/2014/chart" uri="{C3380CC4-5D6E-409C-BE32-E72D297353CC}">
              <c16:uniqueId val="{00000000-B400-46A8-BE30-1D378D5BA6A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B400-46A8-BE30-1D378D5BA6A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124.76</c:v>
                </c:pt>
                <c:pt idx="1">
                  <c:v>129.44</c:v>
                </c:pt>
                <c:pt idx="2">
                  <c:v>124.64</c:v>
                </c:pt>
                <c:pt idx="3">
                  <c:v>124.36</c:v>
                </c:pt>
                <c:pt idx="4">
                  <c:v>129.41999999999999</c:v>
                </c:pt>
              </c:numCache>
            </c:numRef>
          </c:val>
          <c:extLst>
            <c:ext xmlns:c16="http://schemas.microsoft.com/office/drawing/2014/chart" uri="{C3380CC4-5D6E-409C-BE32-E72D297353CC}">
              <c16:uniqueId val="{00000000-297D-4237-A9A7-2F0EF7A7AF2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297D-4237-A9A7-2F0EF7A7AF2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和歌山県　御坊市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22049</v>
      </c>
      <c r="AM8" s="66"/>
      <c r="AN8" s="66"/>
      <c r="AO8" s="66"/>
      <c r="AP8" s="66"/>
      <c r="AQ8" s="66"/>
      <c r="AR8" s="66"/>
      <c r="AS8" s="66"/>
      <c r="AT8" s="37">
        <f>データ!$S$6</f>
        <v>43.91</v>
      </c>
      <c r="AU8" s="38"/>
      <c r="AV8" s="38"/>
      <c r="AW8" s="38"/>
      <c r="AX8" s="38"/>
      <c r="AY8" s="38"/>
      <c r="AZ8" s="38"/>
      <c r="BA8" s="38"/>
      <c r="BB8" s="55">
        <f>データ!$T$6</f>
        <v>502.14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69.69</v>
      </c>
      <c r="J10" s="38"/>
      <c r="K10" s="38"/>
      <c r="L10" s="38"/>
      <c r="M10" s="38"/>
      <c r="N10" s="38"/>
      <c r="O10" s="65"/>
      <c r="P10" s="55">
        <f>データ!$P$6</f>
        <v>99.6</v>
      </c>
      <c r="Q10" s="55"/>
      <c r="R10" s="55"/>
      <c r="S10" s="55"/>
      <c r="T10" s="55"/>
      <c r="U10" s="55"/>
      <c r="V10" s="55"/>
      <c r="W10" s="66">
        <f>データ!$Q$6</f>
        <v>2420</v>
      </c>
      <c r="X10" s="66"/>
      <c r="Y10" s="66"/>
      <c r="Z10" s="66"/>
      <c r="AA10" s="66"/>
      <c r="AB10" s="66"/>
      <c r="AC10" s="66"/>
      <c r="AD10" s="2"/>
      <c r="AE10" s="2"/>
      <c r="AF10" s="2"/>
      <c r="AG10" s="2"/>
      <c r="AH10" s="2"/>
      <c r="AI10" s="2"/>
      <c r="AJ10" s="2"/>
      <c r="AK10" s="2"/>
      <c r="AL10" s="66">
        <f>データ!$U$6</f>
        <v>21763</v>
      </c>
      <c r="AM10" s="66"/>
      <c r="AN10" s="66"/>
      <c r="AO10" s="66"/>
      <c r="AP10" s="66"/>
      <c r="AQ10" s="66"/>
      <c r="AR10" s="66"/>
      <c r="AS10" s="66"/>
      <c r="AT10" s="37">
        <f>データ!$V$6</f>
        <v>43.91</v>
      </c>
      <c r="AU10" s="38"/>
      <c r="AV10" s="38"/>
      <c r="AW10" s="38"/>
      <c r="AX10" s="38"/>
      <c r="AY10" s="38"/>
      <c r="AZ10" s="38"/>
      <c r="BA10" s="38"/>
      <c r="BB10" s="55">
        <f>データ!$W$6</f>
        <v>495.63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tLq555kQ7oRco/QUoBBgm9S5LzR+AyIxcsCdpudBuc5iVnJkxNWTF6d3s/go/x7I/Y3UfxwATofi2BuijfITjg==" saltValue="UONRdmZdaa7cLHL6DX9mm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302058</v>
      </c>
      <c r="D6" s="20">
        <f t="shared" si="3"/>
        <v>46</v>
      </c>
      <c r="E6" s="20">
        <f t="shared" si="3"/>
        <v>1</v>
      </c>
      <c r="F6" s="20">
        <f t="shared" si="3"/>
        <v>0</v>
      </c>
      <c r="G6" s="20">
        <f t="shared" si="3"/>
        <v>1</v>
      </c>
      <c r="H6" s="20" t="str">
        <f t="shared" si="3"/>
        <v>和歌山県　御坊市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69.69</v>
      </c>
      <c r="P6" s="21">
        <f t="shared" si="3"/>
        <v>99.6</v>
      </c>
      <c r="Q6" s="21">
        <f t="shared" si="3"/>
        <v>2420</v>
      </c>
      <c r="R6" s="21">
        <f t="shared" si="3"/>
        <v>22049</v>
      </c>
      <c r="S6" s="21">
        <f t="shared" si="3"/>
        <v>43.91</v>
      </c>
      <c r="T6" s="21">
        <f t="shared" si="3"/>
        <v>502.14</v>
      </c>
      <c r="U6" s="21">
        <f t="shared" si="3"/>
        <v>21763</v>
      </c>
      <c r="V6" s="21">
        <f t="shared" si="3"/>
        <v>43.91</v>
      </c>
      <c r="W6" s="21">
        <f t="shared" si="3"/>
        <v>495.63</v>
      </c>
      <c r="X6" s="22">
        <f>IF(X7="",NA(),X7)</f>
        <v>118.86</v>
      </c>
      <c r="Y6" s="22">
        <f t="shared" ref="Y6:AG6" si="4">IF(Y7="",NA(),Y7)</f>
        <v>114.68</v>
      </c>
      <c r="Z6" s="22">
        <f t="shared" si="4"/>
        <v>118.5</v>
      </c>
      <c r="AA6" s="22">
        <f t="shared" si="4"/>
        <v>119.39</v>
      </c>
      <c r="AB6" s="22">
        <f t="shared" si="4"/>
        <v>114.82</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222.91</v>
      </c>
      <c r="AU6" s="22">
        <f t="shared" ref="AU6:BC6" si="6">IF(AU7="",NA(),AU7)</f>
        <v>371.48</v>
      </c>
      <c r="AV6" s="22">
        <f t="shared" si="6"/>
        <v>367.39</v>
      </c>
      <c r="AW6" s="22">
        <f t="shared" si="6"/>
        <v>433.8</v>
      </c>
      <c r="AX6" s="22">
        <f t="shared" si="6"/>
        <v>204.46</v>
      </c>
      <c r="AY6" s="22">
        <f t="shared" si="6"/>
        <v>369.69</v>
      </c>
      <c r="AZ6" s="22">
        <f t="shared" si="6"/>
        <v>379.08</v>
      </c>
      <c r="BA6" s="22">
        <f t="shared" si="6"/>
        <v>367.55</v>
      </c>
      <c r="BB6" s="22">
        <f t="shared" si="6"/>
        <v>378.56</v>
      </c>
      <c r="BC6" s="22">
        <f t="shared" si="6"/>
        <v>364.46</v>
      </c>
      <c r="BD6" s="21" t="str">
        <f>IF(BD7="","",IF(BD7="-","【-】","【"&amp;SUBSTITUTE(TEXT(BD7,"#,##0.00"),"-","△")&amp;"】"))</f>
        <v>【252.29】</v>
      </c>
      <c r="BE6" s="22">
        <f>IF(BE7="",NA(),BE7)</f>
        <v>380.33</v>
      </c>
      <c r="BF6" s="22">
        <f t="shared" ref="BF6:BN6" si="7">IF(BF7="",NA(),BF7)</f>
        <v>370.36</v>
      </c>
      <c r="BG6" s="22">
        <f t="shared" si="7"/>
        <v>389.87</v>
      </c>
      <c r="BH6" s="22">
        <f t="shared" si="7"/>
        <v>399.01</v>
      </c>
      <c r="BI6" s="22">
        <f t="shared" si="7"/>
        <v>380.28</v>
      </c>
      <c r="BJ6" s="22">
        <f t="shared" si="7"/>
        <v>402.99</v>
      </c>
      <c r="BK6" s="22">
        <f t="shared" si="7"/>
        <v>398.98</v>
      </c>
      <c r="BL6" s="22">
        <f t="shared" si="7"/>
        <v>418.68</v>
      </c>
      <c r="BM6" s="22">
        <f t="shared" si="7"/>
        <v>395.68</v>
      </c>
      <c r="BN6" s="22">
        <f t="shared" si="7"/>
        <v>403.72</v>
      </c>
      <c r="BO6" s="21" t="str">
        <f>IF(BO7="","",IF(BO7="-","【-】","【"&amp;SUBSTITUTE(TEXT(BO7,"#,##0.00"),"-","△")&amp;"】"))</f>
        <v>【268.07】</v>
      </c>
      <c r="BP6" s="22">
        <f>IF(BP7="",NA(),BP7)</f>
        <v>118.18</v>
      </c>
      <c r="BQ6" s="22">
        <f t="shared" ref="BQ6:BY6" si="8">IF(BQ7="",NA(),BQ7)</f>
        <v>114.07</v>
      </c>
      <c r="BR6" s="22">
        <f t="shared" si="8"/>
        <v>108.78</v>
      </c>
      <c r="BS6" s="22">
        <f t="shared" si="8"/>
        <v>109.72</v>
      </c>
      <c r="BT6" s="22">
        <f t="shared" si="8"/>
        <v>114.51</v>
      </c>
      <c r="BU6" s="22">
        <f t="shared" si="8"/>
        <v>98.66</v>
      </c>
      <c r="BV6" s="22">
        <f t="shared" si="8"/>
        <v>98.64</v>
      </c>
      <c r="BW6" s="22">
        <f t="shared" si="8"/>
        <v>94.78</v>
      </c>
      <c r="BX6" s="22">
        <f t="shared" si="8"/>
        <v>97.59</v>
      </c>
      <c r="BY6" s="22">
        <f t="shared" si="8"/>
        <v>92.17</v>
      </c>
      <c r="BZ6" s="21" t="str">
        <f>IF(BZ7="","",IF(BZ7="-","【-】","【"&amp;SUBSTITUTE(TEXT(BZ7,"#,##0.00"),"-","△")&amp;"】"))</f>
        <v>【97.47】</v>
      </c>
      <c r="CA6" s="22">
        <f>IF(CA7="",NA(),CA7)</f>
        <v>124.76</v>
      </c>
      <c r="CB6" s="22">
        <f t="shared" ref="CB6:CJ6" si="9">IF(CB7="",NA(),CB7)</f>
        <v>129.44</v>
      </c>
      <c r="CC6" s="22">
        <f t="shared" si="9"/>
        <v>124.64</v>
      </c>
      <c r="CD6" s="22">
        <f t="shared" si="9"/>
        <v>124.36</v>
      </c>
      <c r="CE6" s="22">
        <f t="shared" si="9"/>
        <v>129.41999999999999</v>
      </c>
      <c r="CF6" s="22">
        <f t="shared" si="9"/>
        <v>178.59</v>
      </c>
      <c r="CG6" s="22">
        <f t="shared" si="9"/>
        <v>178.92</v>
      </c>
      <c r="CH6" s="22">
        <f t="shared" si="9"/>
        <v>181.3</v>
      </c>
      <c r="CI6" s="22">
        <f t="shared" si="9"/>
        <v>181.71</v>
      </c>
      <c r="CJ6" s="22">
        <f t="shared" si="9"/>
        <v>188.51</v>
      </c>
      <c r="CK6" s="21" t="str">
        <f>IF(CK7="","",IF(CK7="-","【-】","【"&amp;SUBSTITUTE(TEXT(CK7,"#,##0.00"),"-","△")&amp;"】"))</f>
        <v>【174.75】</v>
      </c>
      <c r="CL6" s="22">
        <f>IF(CL7="",NA(),CL7)</f>
        <v>45.13</v>
      </c>
      <c r="CM6" s="22">
        <f t="shared" ref="CM6:CU6" si="10">IF(CM7="",NA(),CM7)</f>
        <v>44.51</v>
      </c>
      <c r="CN6" s="22">
        <f t="shared" si="10"/>
        <v>43.66</v>
      </c>
      <c r="CO6" s="22">
        <f t="shared" si="10"/>
        <v>42.87</v>
      </c>
      <c r="CP6" s="22">
        <f t="shared" si="10"/>
        <v>42.36</v>
      </c>
      <c r="CQ6" s="22">
        <f t="shared" si="10"/>
        <v>55.03</v>
      </c>
      <c r="CR6" s="22">
        <f t="shared" si="10"/>
        <v>55.14</v>
      </c>
      <c r="CS6" s="22">
        <f t="shared" si="10"/>
        <v>55.89</v>
      </c>
      <c r="CT6" s="22">
        <f t="shared" si="10"/>
        <v>55.72</v>
      </c>
      <c r="CU6" s="22">
        <f t="shared" si="10"/>
        <v>55.31</v>
      </c>
      <c r="CV6" s="21" t="str">
        <f>IF(CV7="","",IF(CV7="-","【-】","【"&amp;SUBSTITUTE(TEXT(CV7,"#,##0.00"),"-","△")&amp;"】"))</f>
        <v>【59.97】</v>
      </c>
      <c r="CW6" s="22">
        <f>IF(CW7="",NA(),CW7)</f>
        <v>86.15</v>
      </c>
      <c r="CX6" s="22">
        <f t="shared" ref="CX6:DF6" si="11">IF(CX7="",NA(),CX7)</f>
        <v>85.88</v>
      </c>
      <c r="CY6" s="22">
        <f t="shared" si="11"/>
        <v>88.08</v>
      </c>
      <c r="CZ6" s="22">
        <f t="shared" si="11"/>
        <v>88.07</v>
      </c>
      <c r="DA6" s="22">
        <f t="shared" si="11"/>
        <v>87.6</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45.5</v>
      </c>
      <c r="DI6" s="22">
        <f t="shared" ref="DI6:DQ6" si="12">IF(DI7="",NA(),DI7)</f>
        <v>46.7</v>
      </c>
      <c r="DJ6" s="22">
        <f t="shared" si="12"/>
        <v>47.6</v>
      </c>
      <c r="DK6" s="22">
        <f t="shared" si="12"/>
        <v>48.58</v>
      </c>
      <c r="DL6" s="22">
        <f t="shared" si="12"/>
        <v>48.36</v>
      </c>
      <c r="DM6" s="22">
        <f t="shared" si="12"/>
        <v>48.87</v>
      </c>
      <c r="DN6" s="22">
        <f t="shared" si="12"/>
        <v>49.92</v>
      </c>
      <c r="DO6" s="22">
        <f t="shared" si="12"/>
        <v>50.63</v>
      </c>
      <c r="DP6" s="22">
        <f t="shared" si="12"/>
        <v>51.29</v>
      </c>
      <c r="DQ6" s="22">
        <f t="shared" si="12"/>
        <v>52.2</v>
      </c>
      <c r="DR6" s="21" t="str">
        <f>IF(DR7="","",IF(DR7="-","【-】","【"&amp;SUBSTITUTE(TEXT(DR7,"#,##0.00"),"-","△")&amp;"】"))</f>
        <v>【51.51】</v>
      </c>
      <c r="DS6" s="22">
        <f>IF(DS7="",NA(),DS7)</f>
        <v>18.09</v>
      </c>
      <c r="DT6" s="22">
        <f t="shared" ref="DT6:EB6" si="13">IF(DT7="",NA(),DT7)</f>
        <v>19.309999999999999</v>
      </c>
      <c r="DU6" s="22">
        <f t="shared" si="13"/>
        <v>22.31</v>
      </c>
      <c r="DV6" s="22">
        <f t="shared" si="13"/>
        <v>25.79</v>
      </c>
      <c r="DW6" s="22">
        <f t="shared" si="13"/>
        <v>29.17</v>
      </c>
      <c r="DX6" s="22">
        <f t="shared" si="13"/>
        <v>14.85</v>
      </c>
      <c r="DY6" s="22">
        <f t="shared" si="13"/>
        <v>16.88</v>
      </c>
      <c r="DZ6" s="22">
        <f t="shared" si="13"/>
        <v>18.28</v>
      </c>
      <c r="EA6" s="22">
        <f t="shared" si="13"/>
        <v>19.61</v>
      </c>
      <c r="EB6" s="22">
        <f t="shared" si="13"/>
        <v>20.73</v>
      </c>
      <c r="EC6" s="21" t="str">
        <f>IF(EC7="","",IF(EC7="-","【-】","【"&amp;SUBSTITUTE(TEXT(EC7,"#,##0.00"),"-","△")&amp;"】"))</f>
        <v>【23.75】</v>
      </c>
      <c r="ED6" s="22">
        <f>IF(ED7="",NA(),ED7)</f>
        <v>1.45</v>
      </c>
      <c r="EE6" s="22">
        <f t="shared" ref="EE6:EM6" si="14">IF(EE7="",NA(),EE7)</f>
        <v>0.8</v>
      </c>
      <c r="EF6" s="22">
        <f t="shared" si="14"/>
        <v>1.08</v>
      </c>
      <c r="EG6" s="22">
        <f t="shared" si="14"/>
        <v>0.7</v>
      </c>
      <c r="EH6" s="22">
        <f t="shared" si="14"/>
        <v>0.52</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302058</v>
      </c>
      <c r="D7" s="24">
        <v>46</v>
      </c>
      <c r="E7" s="24">
        <v>1</v>
      </c>
      <c r="F7" s="24">
        <v>0</v>
      </c>
      <c r="G7" s="24">
        <v>1</v>
      </c>
      <c r="H7" s="24" t="s">
        <v>93</v>
      </c>
      <c r="I7" s="24" t="s">
        <v>94</v>
      </c>
      <c r="J7" s="24" t="s">
        <v>95</v>
      </c>
      <c r="K7" s="24" t="s">
        <v>96</v>
      </c>
      <c r="L7" s="24" t="s">
        <v>97</v>
      </c>
      <c r="M7" s="24" t="s">
        <v>98</v>
      </c>
      <c r="N7" s="25" t="s">
        <v>99</v>
      </c>
      <c r="O7" s="25">
        <v>69.69</v>
      </c>
      <c r="P7" s="25">
        <v>99.6</v>
      </c>
      <c r="Q7" s="25">
        <v>2420</v>
      </c>
      <c r="R7" s="25">
        <v>22049</v>
      </c>
      <c r="S7" s="25">
        <v>43.91</v>
      </c>
      <c r="T7" s="25">
        <v>502.14</v>
      </c>
      <c r="U7" s="25">
        <v>21763</v>
      </c>
      <c r="V7" s="25">
        <v>43.91</v>
      </c>
      <c r="W7" s="25">
        <v>495.63</v>
      </c>
      <c r="X7" s="25">
        <v>118.86</v>
      </c>
      <c r="Y7" s="25">
        <v>114.68</v>
      </c>
      <c r="Z7" s="25">
        <v>118.5</v>
      </c>
      <c r="AA7" s="25">
        <v>119.39</v>
      </c>
      <c r="AB7" s="25">
        <v>114.82</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222.91</v>
      </c>
      <c r="AU7" s="25">
        <v>371.48</v>
      </c>
      <c r="AV7" s="25">
        <v>367.39</v>
      </c>
      <c r="AW7" s="25">
        <v>433.8</v>
      </c>
      <c r="AX7" s="25">
        <v>204.46</v>
      </c>
      <c r="AY7" s="25">
        <v>369.69</v>
      </c>
      <c r="AZ7" s="25">
        <v>379.08</v>
      </c>
      <c r="BA7" s="25">
        <v>367.55</v>
      </c>
      <c r="BB7" s="25">
        <v>378.56</v>
      </c>
      <c r="BC7" s="25">
        <v>364.46</v>
      </c>
      <c r="BD7" s="25">
        <v>252.29</v>
      </c>
      <c r="BE7" s="25">
        <v>380.33</v>
      </c>
      <c r="BF7" s="25">
        <v>370.36</v>
      </c>
      <c r="BG7" s="25">
        <v>389.87</v>
      </c>
      <c r="BH7" s="25">
        <v>399.01</v>
      </c>
      <c r="BI7" s="25">
        <v>380.28</v>
      </c>
      <c r="BJ7" s="25">
        <v>402.99</v>
      </c>
      <c r="BK7" s="25">
        <v>398.98</v>
      </c>
      <c r="BL7" s="25">
        <v>418.68</v>
      </c>
      <c r="BM7" s="25">
        <v>395.68</v>
      </c>
      <c r="BN7" s="25">
        <v>403.72</v>
      </c>
      <c r="BO7" s="25">
        <v>268.07</v>
      </c>
      <c r="BP7" s="25">
        <v>118.18</v>
      </c>
      <c r="BQ7" s="25">
        <v>114.07</v>
      </c>
      <c r="BR7" s="25">
        <v>108.78</v>
      </c>
      <c r="BS7" s="25">
        <v>109.72</v>
      </c>
      <c r="BT7" s="25">
        <v>114.51</v>
      </c>
      <c r="BU7" s="25">
        <v>98.66</v>
      </c>
      <c r="BV7" s="25">
        <v>98.64</v>
      </c>
      <c r="BW7" s="25">
        <v>94.78</v>
      </c>
      <c r="BX7" s="25">
        <v>97.59</v>
      </c>
      <c r="BY7" s="25">
        <v>92.17</v>
      </c>
      <c r="BZ7" s="25">
        <v>97.47</v>
      </c>
      <c r="CA7" s="25">
        <v>124.76</v>
      </c>
      <c r="CB7" s="25">
        <v>129.44</v>
      </c>
      <c r="CC7" s="25">
        <v>124.64</v>
      </c>
      <c r="CD7" s="25">
        <v>124.36</v>
      </c>
      <c r="CE7" s="25">
        <v>129.41999999999999</v>
      </c>
      <c r="CF7" s="25">
        <v>178.59</v>
      </c>
      <c r="CG7" s="25">
        <v>178.92</v>
      </c>
      <c r="CH7" s="25">
        <v>181.3</v>
      </c>
      <c r="CI7" s="25">
        <v>181.71</v>
      </c>
      <c r="CJ7" s="25">
        <v>188.51</v>
      </c>
      <c r="CK7" s="25">
        <v>174.75</v>
      </c>
      <c r="CL7" s="25">
        <v>45.13</v>
      </c>
      <c r="CM7" s="25">
        <v>44.51</v>
      </c>
      <c r="CN7" s="25">
        <v>43.66</v>
      </c>
      <c r="CO7" s="25">
        <v>42.87</v>
      </c>
      <c r="CP7" s="25">
        <v>42.36</v>
      </c>
      <c r="CQ7" s="25">
        <v>55.03</v>
      </c>
      <c r="CR7" s="25">
        <v>55.14</v>
      </c>
      <c r="CS7" s="25">
        <v>55.89</v>
      </c>
      <c r="CT7" s="25">
        <v>55.72</v>
      </c>
      <c r="CU7" s="25">
        <v>55.31</v>
      </c>
      <c r="CV7" s="25">
        <v>59.97</v>
      </c>
      <c r="CW7" s="25">
        <v>86.15</v>
      </c>
      <c r="CX7" s="25">
        <v>85.88</v>
      </c>
      <c r="CY7" s="25">
        <v>88.08</v>
      </c>
      <c r="CZ7" s="25">
        <v>88.07</v>
      </c>
      <c r="DA7" s="25">
        <v>87.6</v>
      </c>
      <c r="DB7" s="25">
        <v>81.900000000000006</v>
      </c>
      <c r="DC7" s="25">
        <v>81.39</v>
      </c>
      <c r="DD7" s="25">
        <v>81.27</v>
      </c>
      <c r="DE7" s="25">
        <v>81.260000000000005</v>
      </c>
      <c r="DF7" s="25">
        <v>80.36</v>
      </c>
      <c r="DG7" s="25">
        <v>89.76</v>
      </c>
      <c r="DH7" s="25">
        <v>45.5</v>
      </c>
      <c r="DI7" s="25">
        <v>46.7</v>
      </c>
      <c r="DJ7" s="25">
        <v>47.6</v>
      </c>
      <c r="DK7" s="25">
        <v>48.58</v>
      </c>
      <c r="DL7" s="25">
        <v>48.36</v>
      </c>
      <c r="DM7" s="25">
        <v>48.87</v>
      </c>
      <c r="DN7" s="25">
        <v>49.92</v>
      </c>
      <c r="DO7" s="25">
        <v>50.63</v>
      </c>
      <c r="DP7" s="25">
        <v>51.29</v>
      </c>
      <c r="DQ7" s="25">
        <v>52.2</v>
      </c>
      <c r="DR7" s="25">
        <v>51.51</v>
      </c>
      <c r="DS7" s="25">
        <v>18.09</v>
      </c>
      <c r="DT7" s="25">
        <v>19.309999999999999</v>
      </c>
      <c r="DU7" s="25">
        <v>22.31</v>
      </c>
      <c r="DV7" s="25">
        <v>25.79</v>
      </c>
      <c r="DW7" s="25">
        <v>29.17</v>
      </c>
      <c r="DX7" s="25">
        <v>14.85</v>
      </c>
      <c r="DY7" s="25">
        <v>16.88</v>
      </c>
      <c r="DZ7" s="25">
        <v>18.28</v>
      </c>
      <c r="EA7" s="25">
        <v>19.61</v>
      </c>
      <c r="EB7" s="25">
        <v>20.73</v>
      </c>
      <c r="EC7" s="25">
        <v>23.75</v>
      </c>
      <c r="ED7" s="25">
        <v>1.45</v>
      </c>
      <c r="EE7" s="25">
        <v>0.8</v>
      </c>
      <c r="EF7" s="25">
        <v>1.08</v>
      </c>
      <c r="EG7" s="25">
        <v>0.7</v>
      </c>
      <c r="EH7" s="25">
        <v>0.52</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suidou21</cp:lastModifiedBy>
  <dcterms:created xsi:type="dcterms:W3CDTF">2023-12-05T00:58:15Z</dcterms:created>
  <dcterms:modified xsi:type="dcterms:W3CDTF">2024-01-18T08:10:48Z</dcterms:modified>
  <cp:category/>
</cp:coreProperties>
</file>