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svr-fs\共有フォルダー\下水道事務所\共有F\共有フォルダ\企画管理係\地方公営企業会計\経営比較分析表\R6\R8.2.6〆　公営企業に係る経営比較分析表（令和６年度決算）の分析等について】 NO.329861\提出用\"/>
    </mc:Choice>
  </mc:AlternateContent>
  <xr:revisionPtr revIDLastSave="0" documentId="13_ncr:1_{2A108946-7753-4772-9473-BF4AAB77CD86}" xr6:coauthVersionLast="47" xr6:coauthVersionMax="47" xr10:uidLastSave="{00000000-0000-0000-0000-000000000000}"/>
  <workbookProtection workbookAlgorithmName="SHA-512" workbookHashValue="MsGMmH39S184voutZ9H/OCVAJ+W2plT7t6BboD+PHnxG1SshcngUt6/czghVKpEdvHo5f9IiVmnRjRkOgEk8qQ==" workbookSaltValue="XR4AhBf+a9tgj87BuINZ+g==" workbookSpinCount="100000" lockStructure="1"/>
  <bookViews>
    <workbookView xWindow="-113" yWindow="-113" windowWidth="24267" windowHeight="13023"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J85" i="4"/>
  <c r="G85" i="4"/>
  <c r="F85" i="4"/>
  <c r="E85" i="4"/>
  <c r="AT10" i="4"/>
  <c r="AL10" i="4"/>
  <c r="I10" i="4"/>
  <c r="P8" i="4"/>
</calcChain>
</file>

<file path=xl/sharedStrings.xml><?xml version="1.0" encoding="utf-8"?>
<sst xmlns="http://schemas.openxmlformats.org/spreadsheetml/2006/main" count="297" uniqueCount="115">
  <si>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</si>
  <si>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</si>
  <si>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</si>
  <si>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</si>
  <si>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</si>
  <si>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</si>
  <si>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</si>
  <si>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</si>
  <si>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</si>
  <si>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</si>
  <si>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</si>
  <si>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</si>
  <si>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</si>
  <si>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</si>
  <si>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</si>
  <si>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</si>
  <si>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</si>
  <si>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</si>
  <si>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</si>
  <si>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</si>
  <si>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</si>
  <si>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</si>
  <si>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</si>
  <si>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</si>
  <si>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</si>
  <si>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</si>
  <si>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</si>
  <si>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</si>
  <si>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</si>
  <si>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</si>
  <si>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</si>
  <si>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</si>
  <si>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</si>
  <si>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</si>
  <si>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</si>
  <si>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</si>
  <si>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</si>
  <si>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</si>
  <si>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</si>
  <si>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</si>
  <si>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</si>
  <si>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</si>
  <si>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</si>
  <si>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</si>
  <si>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</si>
  <si>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</si>
  <si>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</si>
  <si>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</si>
  <si>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</si>
  <si>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</si>
  <si>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</si>
  <si>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</si>
  <si>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</si>
  <si>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</si>
  <si>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</si>
  <si>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</si>
  <si>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</si>
  <si>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</si>
  <si>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</si>
  <si>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</si>
  <si>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</si>
  <si>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</si>
  <si>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</si>
  <si>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</si>
  <si>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</si>
  <si>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</si>
  <si>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</si>
  <si>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</si>
  <si>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</si>
  <si>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</si>
  <si>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</si>
  <si>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</si>
  <si>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</si>
  <si>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</si>
  <si>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</si>
  <si>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</si>
  <si>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</si>
  <si>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</si>
  <si>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</si>
  <si>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</si>
  <si>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</si>
  <si>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</si>
  <si>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</si>
  <si>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</si>
  <si>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</si>
  <si>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</si>
  <si>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</si>
  <si>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</si>
  <si>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</si>
  <si>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</si>
  <si>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</si>
  <si>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</si>
  <si>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</si>
  <si>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</si>
  <si>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</si>
  <si>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</si>
  <si>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和歌山県　御坊市</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</si>
  <si>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</si>
  <si>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</si>
  <si>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</si>
  <si>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</si>
  <si>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</si>
  <si>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</si>
  <si>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</si>
  <si>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</si>
  <si>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</si>
  <si>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</si>
  <si>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</si>
  <si>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</si>
  <si>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</si>
  <si>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</si>
  <si>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</si>
  <si>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xml:space="preserve">➀経常収支比率は100％を超えているが、⑤経費回収率で示す通り、使用料収入のみでの経営は困難なため、使用料収入で賄えない不足分は一般会計からの繰入金で補填している。
​同様に➁累積欠損金がないことは良好な経営状態を示すが、一般会計からの繰入があるため、この指標のみでは健全性を判断することはできない。
➂流動比率は低い水準で、短期的な支払能力が低い状態である。 流動負債に対して流動資産が不足しており、財政構造の強化が必要である。
④企業債残高対事業規模比率は、類似団体平均値と比較すると低い水準にある。 現状では企業債負担は相対的に抑えられているが、将来の更新需要等も見据え、引き続き計画的な資金管理が必要である。
⑤経費回収率は、事業収益で賄えているのは経費の半分程度にとどまっており、事業収益の拡大または運営コストの削減が必要である。
⑥汚水処理原価は類似団体平均値と比較して高い水準であり、汚水処理コストが割高となっている。 また、⑦施設利用率も類似団体平均値を下回っている、施設の統廃合等による稼働率の向上や、維持管理等の経費削減、汚水処理コストの抑制に取り組むことも検討が必要。​
⑧水洗化率は比較的高い数値を示しているが、水域の水質保全や安定した使用料収入を確保するため、接続促進のための啓発活動等を行い、水洗化率の向上に取り組むことで、更なる収益拡大に努めたい。
​
</t>
    <rPh sb="489" eb="491">
      <t>ケントウ</t>
    </rPh>
    <rPh sb="492" eb="494">
      <t>ヒツヨウ</t>
    </rPh>
    <phoneticPr fontId="4"/>
  </si>
  <si>
    <t xml:space="preserve">4処理区のうち、富安・上野楠井・野島の3処理区は、平成13年の供用開始から20年以上が経過し、最も新しい加尾処理区についても15年以上が経過している（平成19年供用開始）が、これらの処理区は標準耐用年数内であるため、老朽化による改修などは行っていない。（➁管渠老朽化率、➂管渠改善率ともに0%。）
➀有形固定資産減価償却率を見ても、設備の新旧バランスは適正範囲内であるが、今後、将来の施設の老朽化に備え、計画的な施設の改修・更新や長寿命化に取り組んでいく必要がある。
</t>
    <rPh sb="1" eb="3">
      <t>ショリ</t>
    </rPh>
    <rPh sb="3" eb="4">
      <t>ク</t>
    </rPh>
    <rPh sb="8" eb="10">
      <t>トミヤス</t>
    </rPh>
    <rPh sb="11" eb="12">
      <t>ウエ</t>
    </rPh>
    <rPh sb="13" eb="15">
      <t>クスイ</t>
    </rPh>
    <rPh sb="16" eb="17">
      <t>ノ</t>
    </rPh>
    <rPh sb="17" eb="18">
      <t>シマ</t>
    </rPh>
    <rPh sb="20" eb="22">
      <t>ショリ</t>
    </rPh>
    <rPh sb="22" eb="23">
      <t>ク</t>
    </rPh>
    <rPh sb="25" eb="27">
      <t>ヘイセイ</t>
    </rPh>
    <rPh sb="29" eb="30">
      <t>ネン</t>
    </rPh>
    <rPh sb="40" eb="42">
      <t>イジョウ</t>
    </rPh>
    <rPh sb="43" eb="45">
      <t>ケイカ</t>
    </rPh>
    <rPh sb="47" eb="48">
      <t>モット</t>
    </rPh>
    <rPh sb="49" eb="50">
      <t>アタラ</t>
    </rPh>
    <rPh sb="52" eb="54">
      <t>カオ</t>
    </rPh>
    <rPh sb="54" eb="56">
      <t>ショリ</t>
    </rPh>
    <rPh sb="56" eb="57">
      <t>ク</t>
    </rPh>
    <rPh sb="64" eb="65">
      <t>ネン</t>
    </rPh>
    <rPh sb="65" eb="67">
      <t>イジョウ</t>
    </rPh>
    <rPh sb="68" eb="70">
      <t>ケイカ</t>
    </rPh>
    <rPh sb="75" eb="77">
      <t>ヘイセイ</t>
    </rPh>
    <rPh sb="79" eb="80">
      <t>ネン</t>
    </rPh>
    <rPh sb="80" eb="84">
      <t>キョウヨウカイシ</t>
    </rPh>
    <rPh sb="150" eb="152">
      <t>ユウケイ</t>
    </rPh>
    <rPh sb="162" eb="163">
      <t>ミ</t>
    </rPh>
    <rPh sb="166" eb="168">
      <t>セツビ</t>
    </rPh>
    <rPh sb="169" eb="171">
      <t>シンキュウ</t>
    </rPh>
    <rPh sb="176" eb="181">
      <t>テキセイハンイナイ</t>
    </rPh>
    <rPh sb="189" eb="191">
      <t>ショウライ</t>
    </rPh>
    <rPh sb="206" eb="208">
      <t>シセツ</t>
    </rPh>
    <rPh sb="209" eb="211">
      <t>カイシュウ</t>
    </rPh>
    <phoneticPr fontId="4"/>
  </si>
  <si>
    <t xml:space="preserve">本市の農業集落排水事業は、経常収支比率は100％を超えているものの経費回収率が低く、一般会計繰入への依存が大きい。 また、流動比率が低いことに加え、汚水処理原価は類似団体平均より高く、施設利用率も低位で推移していることから、維持管理費の削減や施設運用の見直しによる経営効率化を進める必要がある。
あわせて、人口減少・更新需要の増大・人材確保難・物価等の上昇といった外部環境の変化を踏まえ、接続促進による収入確保と更新投資の優先順位付け・平準化、業務の標準化や委託活用による執行体制の強化を一体で進める。 これらを踏まえ、令和7年度に予定する新たな経営戦略の策定で、中長期の投資・財政運営方針を明確化し、持続可能な経営を目指す。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</si>
</sst>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5"/>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6" fillId="0" borderId="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1874-45AA-AC56-9A8C07DB9258}"/>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0.03</c:v>
                </c:pt>
                <c:pt idx="4">
                  <c:v>0.03</c:v>
                </c:pt>
              </c:numCache>
            </c:numRef>
          </c:val>
          <c:smooth val="0"/>
          <c:extLst>
            <c:ext xmlns:c16="http://schemas.microsoft.com/office/drawing/2014/chart" uri="{C3380CC4-5D6E-409C-BE32-E72D297353CC}">
              <c16:uniqueId val="{00000001-1874-45AA-AC56-9A8C07DB9258}"/>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105.64</c:v>
                </c:pt>
                <c:pt idx="4">
                  <c:v>143.53</c:v>
                </c:pt>
              </c:numCache>
            </c:numRef>
          </c:val>
          <c:extLst>
            <c:ext xmlns:c16="http://schemas.microsoft.com/office/drawing/2014/chart" uri="{C3380CC4-5D6E-409C-BE32-E72D297353CC}">
              <c16:uniqueId val="{00000000-1B4E-40DE-9B93-1175DB08F551}"/>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106.35</c:v>
                </c:pt>
                <c:pt idx="4">
                  <c:v>106.62</c:v>
                </c:pt>
              </c:numCache>
            </c:numRef>
          </c:val>
          <c:smooth val="0"/>
          <c:extLst>
            <c:ext xmlns:c16="http://schemas.microsoft.com/office/drawing/2014/chart" uri="{C3380CC4-5D6E-409C-BE32-E72D297353CC}">
              <c16:uniqueId val="{00000001-1B4E-40DE-9B93-1175DB08F551}"/>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3.26</c:v>
                </c:pt>
                <c:pt idx="4">
                  <c:v>6.52</c:v>
                </c:pt>
              </c:numCache>
            </c:numRef>
          </c:val>
          <c:extLst>
            <c:ext xmlns:c16="http://schemas.microsoft.com/office/drawing/2014/chart" uri="{C3380CC4-5D6E-409C-BE32-E72D297353CC}">
              <c16:uniqueId val="{00000000-668C-4F19-ABE3-BDAC1DC90908}"/>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25.46</c:v>
                </c:pt>
                <c:pt idx="4">
                  <c:v>24.53</c:v>
                </c:pt>
              </c:numCache>
            </c:numRef>
          </c:val>
          <c:smooth val="0"/>
          <c:extLst>
            <c:ext xmlns:c16="http://schemas.microsoft.com/office/drawing/2014/chart" uri="{C3380CC4-5D6E-409C-BE32-E72D297353CC}">
              <c16:uniqueId val="{00000001-668C-4F19-ABE3-BDAC1DC90908}"/>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AA79-435A-84D8-3D44906F067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0.19</c:v>
                </c:pt>
                <c:pt idx="4" formatCode="#,##0.00;&quot;△&quot;#,##0.00">
                  <c:v>0</c:v>
                </c:pt>
              </c:numCache>
            </c:numRef>
          </c:val>
          <c:smooth val="0"/>
          <c:extLst>
            <c:ext xmlns:c16="http://schemas.microsoft.com/office/drawing/2014/chart" uri="{C3380CC4-5D6E-409C-BE32-E72D297353CC}">
              <c16:uniqueId val="{00000001-AA79-435A-84D8-3D44906F067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E3BB-4F05-9679-6E6B5EDCF01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129.88999999999999</c:v>
                </c:pt>
                <c:pt idx="4">
                  <c:v>107.99</c:v>
                </c:pt>
              </c:numCache>
            </c:numRef>
          </c:val>
          <c:smooth val="0"/>
          <c:extLst>
            <c:ext xmlns:c16="http://schemas.microsoft.com/office/drawing/2014/chart" uri="{C3380CC4-5D6E-409C-BE32-E72D297353CC}">
              <c16:uniqueId val="{00000001-E3BB-4F05-9679-6E6B5EDCF01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50.65</c:v>
                </c:pt>
                <c:pt idx="4">
                  <c:v>56.33</c:v>
                </c:pt>
              </c:numCache>
            </c:numRef>
          </c:val>
          <c:extLst>
            <c:ext xmlns:c16="http://schemas.microsoft.com/office/drawing/2014/chart" uri="{C3380CC4-5D6E-409C-BE32-E72D297353CC}">
              <c16:uniqueId val="{00000000-1BD3-42A9-8DC8-AF2446B29FD6}"/>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44.04</c:v>
                </c:pt>
                <c:pt idx="4">
                  <c:v>58.25</c:v>
                </c:pt>
              </c:numCache>
            </c:numRef>
          </c:val>
          <c:smooth val="0"/>
          <c:extLst>
            <c:ext xmlns:c16="http://schemas.microsoft.com/office/drawing/2014/chart" uri="{C3380CC4-5D6E-409C-BE32-E72D297353CC}">
              <c16:uniqueId val="{00000001-1BD3-42A9-8DC8-AF2446B29FD6}"/>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111.08</c:v>
                </c:pt>
              </c:numCache>
            </c:numRef>
          </c:val>
          <c:extLst>
            <c:ext xmlns:c16="http://schemas.microsoft.com/office/drawing/2014/chart" uri="{C3380CC4-5D6E-409C-BE32-E72D297353CC}">
              <c16:uniqueId val="{00000000-3B99-45FB-8721-289718FB77F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839.21</c:v>
                </c:pt>
                <c:pt idx="4">
                  <c:v>791.46</c:v>
                </c:pt>
              </c:numCache>
            </c:numRef>
          </c:val>
          <c:smooth val="0"/>
          <c:extLst>
            <c:ext xmlns:c16="http://schemas.microsoft.com/office/drawing/2014/chart" uri="{C3380CC4-5D6E-409C-BE32-E72D297353CC}">
              <c16:uniqueId val="{00000001-3B99-45FB-8721-289718FB77F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50.09</c:v>
                </c:pt>
                <c:pt idx="4">
                  <c:v>49.07</c:v>
                </c:pt>
              </c:numCache>
            </c:numRef>
          </c:val>
          <c:extLst>
            <c:ext xmlns:c16="http://schemas.microsoft.com/office/drawing/2014/chart" uri="{C3380CC4-5D6E-409C-BE32-E72D297353CC}">
              <c16:uniqueId val="{00000000-5313-4505-AEEA-C0F12C8D8BE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52.05</c:v>
                </c:pt>
                <c:pt idx="4">
                  <c:v>47.96</c:v>
                </c:pt>
              </c:numCache>
            </c:numRef>
          </c:val>
          <c:smooth val="0"/>
          <c:extLst>
            <c:ext xmlns:c16="http://schemas.microsoft.com/office/drawing/2014/chart" uri="{C3380CC4-5D6E-409C-BE32-E72D297353CC}">
              <c16:uniqueId val="{00000001-5313-4505-AEEA-C0F12C8D8BE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354.31</c:v>
                </c:pt>
                <c:pt idx="4">
                  <c:v>371.47</c:v>
                </c:pt>
              </c:numCache>
            </c:numRef>
          </c:val>
          <c:extLst>
            <c:ext xmlns:c16="http://schemas.microsoft.com/office/drawing/2014/chart" uri="{C3380CC4-5D6E-409C-BE32-E72D297353CC}">
              <c16:uniqueId val="{00000000-AB52-4B12-A242-9F156D77622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301.86</c:v>
                </c:pt>
                <c:pt idx="4">
                  <c:v>325.85000000000002</c:v>
                </c:pt>
              </c:numCache>
            </c:numRef>
          </c:val>
          <c:smooth val="0"/>
          <c:extLst>
            <c:ext xmlns:c16="http://schemas.microsoft.com/office/drawing/2014/chart" uri="{C3380CC4-5D6E-409C-BE32-E72D297353CC}">
              <c16:uniqueId val="{00000001-AB52-4B12-A242-9F156D77622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40.299999999999997</c:v>
                </c:pt>
                <c:pt idx="4">
                  <c:v>39.909999999999997</c:v>
                </c:pt>
              </c:numCache>
            </c:numRef>
          </c:val>
          <c:extLst>
            <c:ext xmlns:c16="http://schemas.microsoft.com/office/drawing/2014/chart" uri="{C3380CC4-5D6E-409C-BE32-E72D297353CC}">
              <c16:uniqueId val="{00000000-FAE0-46A5-B62B-A204035A0C87}"/>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46.25</c:v>
                </c:pt>
                <c:pt idx="4">
                  <c:v>45.32</c:v>
                </c:pt>
              </c:numCache>
            </c:numRef>
          </c:val>
          <c:smooth val="0"/>
          <c:extLst>
            <c:ext xmlns:c16="http://schemas.microsoft.com/office/drawing/2014/chart" uri="{C3380CC4-5D6E-409C-BE32-E72D297353CC}">
              <c16:uniqueId val="{00000001-FAE0-46A5-B62B-A204035A0C87}"/>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79.44</c:v>
                </c:pt>
                <c:pt idx="4">
                  <c:v>80.81</c:v>
                </c:pt>
              </c:numCache>
            </c:numRef>
          </c:val>
          <c:extLst>
            <c:ext xmlns:c16="http://schemas.microsoft.com/office/drawing/2014/chart" uri="{C3380CC4-5D6E-409C-BE32-E72D297353CC}">
              <c16:uniqueId val="{00000000-A49B-44E0-8B8B-31E35259550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83.96</c:v>
                </c:pt>
                <c:pt idx="4">
                  <c:v>83.54</c:v>
                </c:pt>
              </c:numCache>
            </c:numRef>
          </c:val>
          <c:smooth val="0"/>
          <c:extLst>
            <c:ext xmlns:c16="http://schemas.microsoft.com/office/drawing/2014/chart" uri="{C3380CC4-5D6E-409C-BE32-E72D297353CC}">
              <c16:uniqueId val="{00000001-A49B-44E0-8B8B-31E35259550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E56" zoomScale="115" zoomScaleNormal="115" workbookViewId="0">
      <selection activeCell="BL66" sqref="BL66:BZ82"/>
    </sheetView>
  </sheetViews>
  <sheetFormatPr defaultColWidth="2.6640625" defaultRowHeight="13.8"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6999999999999993" customHeight="1" x14ac:dyDescent="0.2">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6999999999999993" customHeight="1" x14ac:dyDescent="0.2">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6999999999999993" customHeight="1" x14ac:dyDescent="0.2">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6999999999999993"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8" customHeight="1" x14ac:dyDescent="0.2">
      <c r="A6" s="2"/>
      <c r="B6" s="73" t="str">
        <f>データ!H6</f>
        <v>和歌山県　御坊市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8" customHeight="1" x14ac:dyDescent="0.2">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3"/>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74" t="s">
        <v>9</v>
      </c>
      <c r="BM7" s="75"/>
      <c r="BN7" s="75"/>
      <c r="BO7" s="75"/>
      <c r="BP7" s="75"/>
      <c r="BQ7" s="75"/>
      <c r="BR7" s="75"/>
      <c r="BS7" s="75"/>
      <c r="BT7" s="75"/>
      <c r="BU7" s="75"/>
      <c r="BV7" s="75"/>
      <c r="BW7" s="75"/>
      <c r="BX7" s="75"/>
      <c r="BY7" s="76"/>
    </row>
    <row r="8" spans="1:78" ht="18.8" customHeight="1" x14ac:dyDescent="0.2">
      <c r="A8" s="2"/>
      <c r="B8" s="70" t="str">
        <f>データ!I6</f>
        <v>法適用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71" t="str">
        <f>データ!$M$6</f>
        <v>非設置</v>
      </c>
      <c r="AE8" s="71"/>
      <c r="AF8" s="71"/>
      <c r="AG8" s="71"/>
      <c r="AH8" s="71"/>
      <c r="AI8" s="71"/>
      <c r="AJ8" s="71"/>
      <c r="AK8" s="3"/>
      <c r="AL8" s="45">
        <f>データ!S6</f>
        <v>21074</v>
      </c>
      <c r="AM8" s="45"/>
      <c r="AN8" s="45"/>
      <c r="AO8" s="45"/>
      <c r="AP8" s="45"/>
      <c r="AQ8" s="45"/>
      <c r="AR8" s="45"/>
      <c r="AS8" s="45"/>
      <c r="AT8" s="44">
        <f>データ!T6</f>
        <v>43.91</v>
      </c>
      <c r="AU8" s="44"/>
      <c r="AV8" s="44"/>
      <c r="AW8" s="44"/>
      <c r="AX8" s="44"/>
      <c r="AY8" s="44"/>
      <c r="AZ8" s="44"/>
      <c r="BA8" s="44"/>
      <c r="BB8" s="44">
        <f>データ!U6</f>
        <v>479.94</v>
      </c>
      <c r="BC8" s="44"/>
      <c r="BD8" s="44"/>
      <c r="BE8" s="44"/>
      <c r="BF8" s="44"/>
      <c r="BG8" s="44"/>
      <c r="BH8" s="44"/>
      <c r="BI8" s="44"/>
      <c r="BJ8" s="3"/>
      <c r="BK8" s="3"/>
      <c r="BL8" s="66" t="s">
        <v>10</v>
      </c>
      <c r="BM8" s="67"/>
      <c r="BN8" s="68" t="s">
        <v>11</v>
      </c>
      <c r="BO8" s="68"/>
      <c r="BP8" s="68"/>
      <c r="BQ8" s="68"/>
      <c r="BR8" s="68"/>
      <c r="BS8" s="68"/>
      <c r="BT8" s="68"/>
      <c r="BU8" s="68"/>
      <c r="BV8" s="68"/>
      <c r="BW8" s="68"/>
      <c r="BX8" s="68"/>
      <c r="BY8" s="69"/>
    </row>
    <row r="9" spans="1:78" ht="18.8" customHeight="1" x14ac:dyDescent="0.2">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46" t="s">
        <v>16</v>
      </c>
      <c r="AE9" s="46"/>
      <c r="AF9" s="46"/>
      <c r="AG9" s="46"/>
      <c r="AH9" s="46"/>
      <c r="AI9" s="46"/>
      <c r="AJ9" s="46"/>
      <c r="AK9" s="3"/>
      <c r="AL9" s="46" t="s">
        <v>17</v>
      </c>
      <c r="AM9" s="46"/>
      <c r="AN9" s="46"/>
      <c r="AO9" s="46"/>
      <c r="AP9" s="46"/>
      <c r="AQ9" s="46"/>
      <c r="AR9" s="46"/>
      <c r="AS9" s="46"/>
      <c r="AT9" s="46" t="s">
        <v>18</v>
      </c>
      <c r="AU9" s="46"/>
      <c r="AV9" s="46"/>
      <c r="AW9" s="46"/>
      <c r="AX9" s="46"/>
      <c r="AY9" s="46"/>
      <c r="AZ9" s="46"/>
      <c r="BA9" s="46"/>
      <c r="BB9" s="46" t="s">
        <v>19</v>
      </c>
      <c r="BC9" s="46"/>
      <c r="BD9" s="46"/>
      <c r="BE9" s="46"/>
      <c r="BF9" s="46"/>
      <c r="BG9" s="46"/>
      <c r="BH9" s="46"/>
      <c r="BI9" s="46"/>
      <c r="BJ9" s="3"/>
      <c r="BK9" s="3"/>
      <c r="BL9" s="47" t="s">
        <v>20</v>
      </c>
      <c r="BM9" s="48"/>
      <c r="BN9" s="49" t="s">
        <v>21</v>
      </c>
      <c r="BO9" s="49"/>
      <c r="BP9" s="49"/>
      <c r="BQ9" s="49"/>
      <c r="BR9" s="49"/>
      <c r="BS9" s="49"/>
      <c r="BT9" s="49"/>
      <c r="BU9" s="49"/>
      <c r="BV9" s="49"/>
      <c r="BW9" s="49"/>
      <c r="BX9" s="49"/>
      <c r="BY9" s="50"/>
    </row>
    <row r="10" spans="1:78" ht="18.8" customHeight="1" x14ac:dyDescent="0.2">
      <c r="A10" s="2"/>
      <c r="B10" s="44" t="str">
        <f>データ!N6</f>
        <v>-</v>
      </c>
      <c r="C10" s="44"/>
      <c r="D10" s="44"/>
      <c r="E10" s="44"/>
      <c r="F10" s="44"/>
      <c r="G10" s="44"/>
      <c r="H10" s="44"/>
      <c r="I10" s="44">
        <f>データ!O6</f>
        <v>74.37</v>
      </c>
      <c r="J10" s="44"/>
      <c r="K10" s="44"/>
      <c r="L10" s="44"/>
      <c r="M10" s="44"/>
      <c r="N10" s="44"/>
      <c r="O10" s="44"/>
      <c r="P10" s="44">
        <f>データ!P6</f>
        <v>10.92</v>
      </c>
      <c r="Q10" s="44"/>
      <c r="R10" s="44"/>
      <c r="S10" s="44"/>
      <c r="T10" s="44"/>
      <c r="U10" s="44"/>
      <c r="V10" s="44"/>
      <c r="W10" s="44">
        <f>データ!Q6</f>
        <v>100</v>
      </c>
      <c r="X10" s="44"/>
      <c r="Y10" s="44"/>
      <c r="Z10" s="44"/>
      <c r="AA10" s="44"/>
      <c r="AB10" s="44"/>
      <c r="AC10" s="44"/>
      <c r="AD10" s="45">
        <f>データ!R6</f>
        <v>3630</v>
      </c>
      <c r="AE10" s="45"/>
      <c r="AF10" s="45"/>
      <c r="AG10" s="45"/>
      <c r="AH10" s="45"/>
      <c r="AI10" s="45"/>
      <c r="AJ10" s="45"/>
      <c r="AK10" s="2"/>
      <c r="AL10" s="45">
        <f>データ!V6</f>
        <v>2283</v>
      </c>
      <c r="AM10" s="45"/>
      <c r="AN10" s="45"/>
      <c r="AO10" s="45"/>
      <c r="AP10" s="45"/>
      <c r="AQ10" s="45"/>
      <c r="AR10" s="45"/>
      <c r="AS10" s="45"/>
      <c r="AT10" s="44">
        <f>データ!W6</f>
        <v>0.63</v>
      </c>
      <c r="AU10" s="44"/>
      <c r="AV10" s="44"/>
      <c r="AW10" s="44"/>
      <c r="AX10" s="44"/>
      <c r="AY10" s="44"/>
      <c r="AZ10" s="44"/>
      <c r="BA10" s="44"/>
      <c r="BB10" s="44">
        <f>データ!X6</f>
        <v>3623.81</v>
      </c>
      <c r="BC10" s="44"/>
      <c r="BD10" s="44"/>
      <c r="BE10" s="44"/>
      <c r="BF10" s="44"/>
      <c r="BG10" s="44"/>
      <c r="BH10" s="44"/>
      <c r="BI10" s="44"/>
      <c r="BJ10" s="2"/>
      <c r="BK10" s="2"/>
      <c r="BL10" s="51" t="s">
        <v>22</v>
      </c>
      <c r="BM10" s="52"/>
      <c r="BN10" s="53" t="s">
        <v>23</v>
      </c>
      <c r="BO10" s="53"/>
      <c r="BP10" s="53"/>
      <c r="BQ10" s="53"/>
      <c r="BR10" s="53"/>
      <c r="BS10" s="53"/>
      <c r="BT10" s="53"/>
      <c r="BU10" s="53"/>
      <c r="BV10" s="53"/>
      <c r="BW10" s="53"/>
      <c r="BX10" s="53"/>
      <c r="BY10" s="54"/>
    </row>
    <row r="11" spans="1:78" ht="9.6999999999999993"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6999999999999993"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6999999999999993"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112</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114</v>
      </c>
      <c r="BM66" s="61"/>
      <c r="BN66" s="61"/>
      <c r="BO66" s="61"/>
      <c r="BP66" s="61"/>
      <c r="BQ66" s="61"/>
      <c r="BR66" s="61"/>
      <c r="BS66" s="61"/>
      <c r="BT66" s="61"/>
      <c r="BU66" s="61"/>
      <c r="BV66" s="61"/>
      <c r="BW66" s="61"/>
      <c r="BX66" s="61"/>
      <c r="BY66" s="61"/>
      <c r="BZ66" s="6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Zyq+dD1Wzez7WK3eBOrJhyEgHQ90nDFFRaAdVcgHH87dZLG4PXpPQSf87mFuSGQsb6ZXoGMgzROyu2ja1kaYKw==" saltValue="WfQpVk79vYDs2ZBY4+pHj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8"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2">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302058</v>
      </c>
      <c r="D6" s="19">
        <f t="shared" si="3"/>
        <v>46</v>
      </c>
      <c r="E6" s="19">
        <f t="shared" si="3"/>
        <v>17</v>
      </c>
      <c r="F6" s="19">
        <f t="shared" si="3"/>
        <v>5</v>
      </c>
      <c r="G6" s="19">
        <f t="shared" si="3"/>
        <v>0</v>
      </c>
      <c r="H6" s="19" t="str">
        <f t="shared" si="3"/>
        <v>和歌山県　御坊市</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74.37</v>
      </c>
      <c r="P6" s="20">
        <f t="shared" si="3"/>
        <v>10.92</v>
      </c>
      <c r="Q6" s="20">
        <f t="shared" si="3"/>
        <v>100</v>
      </c>
      <c r="R6" s="20">
        <f t="shared" si="3"/>
        <v>3630</v>
      </c>
      <c r="S6" s="20">
        <f t="shared" si="3"/>
        <v>21074</v>
      </c>
      <c r="T6" s="20">
        <f t="shared" si="3"/>
        <v>43.91</v>
      </c>
      <c r="U6" s="20">
        <f t="shared" si="3"/>
        <v>479.94</v>
      </c>
      <c r="V6" s="20">
        <f t="shared" si="3"/>
        <v>2283</v>
      </c>
      <c r="W6" s="20">
        <f t="shared" si="3"/>
        <v>0.63</v>
      </c>
      <c r="X6" s="20">
        <f t="shared" si="3"/>
        <v>3623.81</v>
      </c>
      <c r="Y6" s="21" t="str">
        <f>IF(Y7="",NA(),Y7)</f>
        <v>-</v>
      </c>
      <c r="Z6" s="21" t="str">
        <f t="shared" ref="Z6:AH6" si="4">IF(Z7="",NA(),Z7)</f>
        <v>-</v>
      </c>
      <c r="AA6" s="21" t="str">
        <f t="shared" si="4"/>
        <v>-</v>
      </c>
      <c r="AB6" s="21">
        <f t="shared" si="4"/>
        <v>105.64</v>
      </c>
      <c r="AC6" s="21">
        <f t="shared" si="4"/>
        <v>143.53</v>
      </c>
      <c r="AD6" s="21" t="str">
        <f t="shared" si="4"/>
        <v>-</v>
      </c>
      <c r="AE6" s="21" t="str">
        <f t="shared" si="4"/>
        <v>-</v>
      </c>
      <c r="AF6" s="21" t="str">
        <f t="shared" si="4"/>
        <v>-</v>
      </c>
      <c r="AG6" s="21">
        <f t="shared" si="4"/>
        <v>106.35</v>
      </c>
      <c r="AH6" s="21">
        <f t="shared" si="4"/>
        <v>106.62</v>
      </c>
      <c r="AI6" s="20" t="str">
        <f>IF(AI7="","",IF(AI7="-","【-】","【"&amp;SUBSTITUTE(TEXT(AI7,"#,##0.00"),"-","△")&amp;"】"))</f>
        <v>【104.30】</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129.88999999999999</v>
      </c>
      <c r="AS6" s="21">
        <f t="shared" si="5"/>
        <v>107.99</v>
      </c>
      <c r="AT6" s="20" t="str">
        <f>IF(AT7="","",IF(AT7="-","【-】","【"&amp;SUBSTITUTE(TEXT(AT7,"#,##0.00"),"-","△")&amp;"】"))</f>
        <v>【102.74】</v>
      </c>
      <c r="AU6" s="21" t="str">
        <f>IF(AU7="",NA(),AU7)</f>
        <v>-</v>
      </c>
      <c r="AV6" s="21" t="str">
        <f t="shared" ref="AV6:BD6" si="6">IF(AV7="",NA(),AV7)</f>
        <v>-</v>
      </c>
      <c r="AW6" s="21" t="str">
        <f t="shared" si="6"/>
        <v>-</v>
      </c>
      <c r="AX6" s="21">
        <f t="shared" si="6"/>
        <v>50.65</v>
      </c>
      <c r="AY6" s="21">
        <f t="shared" si="6"/>
        <v>56.33</v>
      </c>
      <c r="AZ6" s="21" t="str">
        <f t="shared" si="6"/>
        <v>-</v>
      </c>
      <c r="BA6" s="21" t="str">
        <f t="shared" si="6"/>
        <v>-</v>
      </c>
      <c r="BB6" s="21" t="str">
        <f t="shared" si="6"/>
        <v>-</v>
      </c>
      <c r="BC6" s="21">
        <f t="shared" si="6"/>
        <v>44.04</v>
      </c>
      <c r="BD6" s="21">
        <f t="shared" si="6"/>
        <v>58.25</v>
      </c>
      <c r="BE6" s="20" t="str">
        <f>IF(BE7="","",IF(BE7="-","【-】","【"&amp;SUBSTITUTE(TEXT(BE7,"#,##0.00"),"-","△")&amp;"】"))</f>
        <v>【47.19】</v>
      </c>
      <c r="BF6" s="21" t="str">
        <f>IF(BF7="",NA(),BF7)</f>
        <v>-</v>
      </c>
      <c r="BG6" s="21" t="str">
        <f t="shared" ref="BG6:BO6" si="7">IF(BG7="",NA(),BG7)</f>
        <v>-</v>
      </c>
      <c r="BH6" s="21" t="str">
        <f t="shared" si="7"/>
        <v>-</v>
      </c>
      <c r="BI6" s="21">
        <f t="shared" si="7"/>
        <v>0</v>
      </c>
      <c r="BJ6" s="21">
        <f t="shared" si="7"/>
        <v>111.08</v>
      </c>
      <c r="BK6" s="21" t="str">
        <f t="shared" si="7"/>
        <v>-</v>
      </c>
      <c r="BL6" s="21" t="str">
        <f t="shared" si="7"/>
        <v>-</v>
      </c>
      <c r="BM6" s="21" t="str">
        <f t="shared" si="7"/>
        <v>-</v>
      </c>
      <c r="BN6" s="21">
        <f t="shared" si="7"/>
        <v>839.21</v>
      </c>
      <c r="BO6" s="21">
        <f t="shared" si="7"/>
        <v>791.46</v>
      </c>
      <c r="BP6" s="20" t="str">
        <f>IF(BP7="","",IF(BP7="-","【-】","【"&amp;SUBSTITUTE(TEXT(BP7,"#,##0.00"),"-","△")&amp;"】"))</f>
        <v>【798.10】</v>
      </c>
      <c r="BQ6" s="21" t="str">
        <f>IF(BQ7="",NA(),BQ7)</f>
        <v>-</v>
      </c>
      <c r="BR6" s="21" t="str">
        <f t="shared" ref="BR6:BZ6" si="8">IF(BR7="",NA(),BR7)</f>
        <v>-</v>
      </c>
      <c r="BS6" s="21" t="str">
        <f t="shared" si="8"/>
        <v>-</v>
      </c>
      <c r="BT6" s="21">
        <f t="shared" si="8"/>
        <v>50.09</v>
      </c>
      <c r="BU6" s="21">
        <f t="shared" si="8"/>
        <v>49.07</v>
      </c>
      <c r="BV6" s="21" t="str">
        <f t="shared" si="8"/>
        <v>-</v>
      </c>
      <c r="BW6" s="21" t="str">
        <f t="shared" si="8"/>
        <v>-</v>
      </c>
      <c r="BX6" s="21" t="str">
        <f t="shared" si="8"/>
        <v>-</v>
      </c>
      <c r="BY6" s="21">
        <f t="shared" si="8"/>
        <v>52.05</v>
      </c>
      <c r="BZ6" s="21">
        <f t="shared" si="8"/>
        <v>47.96</v>
      </c>
      <c r="CA6" s="20" t="str">
        <f>IF(CA7="","",IF(CA7="-","【-】","【"&amp;SUBSTITUTE(TEXT(CA7,"#,##0.00"),"-","△")&amp;"】"))</f>
        <v>【54.51】</v>
      </c>
      <c r="CB6" s="21" t="str">
        <f>IF(CB7="",NA(),CB7)</f>
        <v>-</v>
      </c>
      <c r="CC6" s="21" t="str">
        <f t="shared" ref="CC6:CK6" si="9">IF(CC7="",NA(),CC7)</f>
        <v>-</v>
      </c>
      <c r="CD6" s="21" t="str">
        <f t="shared" si="9"/>
        <v>-</v>
      </c>
      <c r="CE6" s="21">
        <f t="shared" si="9"/>
        <v>354.31</v>
      </c>
      <c r="CF6" s="21">
        <f t="shared" si="9"/>
        <v>371.47</v>
      </c>
      <c r="CG6" s="21" t="str">
        <f t="shared" si="9"/>
        <v>-</v>
      </c>
      <c r="CH6" s="21" t="str">
        <f t="shared" si="9"/>
        <v>-</v>
      </c>
      <c r="CI6" s="21" t="str">
        <f t="shared" si="9"/>
        <v>-</v>
      </c>
      <c r="CJ6" s="21">
        <f t="shared" si="9"/>
        <v>301.86</v>
      </c>
      <c r="CK6" s="21">
        <f t="shared" si="9"/>
        <v>325.85000000000002</v>
      </c>
      <c r="CL6" s="20" t="str">
        <f>IF(CL7="","",IF(CL7="-","【-】","【"&amp;SUBSTITUTE(TEXT(CL7,"#,##0.00"),"-","△")&amp;"】"))</f>
        <v>【286.33】</v>
      </c>
      <c r="CM6" s="21" t="str">
        <f>IF(CM7="",NA(),CM7)</f>
        <v>-</v>
      </c>
      <c r="CN6" s="21" t="str">
        <f t="shared" ref="CN6:CV6" si="10">IF(CN7="",NA(),CN7)</f>
        <v>-</v>
      </c>
      <c r="CO6" s="21" t="str">
        <f t="shared" si="10"/>
        <v>-</v>
      </c>
      <c r="CP6" s="21">
        <f t="shared" si="10"/>
        <v>40.299999999999997</v>
      </c>
      <c r="CQ6" s="21">
        <f t="shared" si="10"/>
        <v>39.909999999999997</v>
      </c>
      <c r="CR6" s="21" t="str">
        <f t="shared" si="10"/>
        <v>-</v>
      </c>
      <c r="CS6" s="21" t="str">
        <f t="shared" si="10"/>
        <v>-</v>
      </c>
      <c r="CT6" s="21" t="str">
        <f t="shared" si="10"/>
        <v>-</v>
      </c>
      <c r="CU6" s="21">
        <f t="shared" si="10"/>
        <v>46.25</v>
      </c>
      <c r="CV6" s="21">
        <f t="shared" si="10"/>
        <v>45.32</v>
      </c>
      <c r="CW6" s="20" t="str">
        <f>IF(CW7="","",IF(CW7="-","【-】","【"&amp;SUBSTITUTE(TEXT(CW7,"#,##0.00"),"-","△")&amp;"】"))</f>
        <v>【49.92】</v>
      </c>
      <c r="CX6" s="21" t="str">
        <f>IF(CX7="",NA(),CX7)</f>
        <v>-</v>
      </c>
      <c r="CY6" s="21" t="str">
        <f t="shared" ref="CY6:DG6" si="11">IF(CY7="",NA(),CY7)</f>
        <v>-</v>
      </c>
      <c r="CZ6" s="21" t="str">
        <f t="shared" si="11"/>
        <v>-</v>
      </c>
      <c r="DA6" s="21">
        <f t="shared" si="11"/>
        <v>79.44</v>
      </c>
      <c r="DB6" s="21">
        <f t="shared" si="11"/>
        <v>80.81</v>
      </c>
      <c r="DC6" s="21" t="str">
        <f t="shared" si="11"/>
        <v>-</v>
      </c>
      <c r="DD6" s="21" t="str">
        <f t="shared" si="11"/>
        <v>-</v>
      </c>
      <c r="DE6" s="21" t="str">
        <f t="shared" si="11"/>
        <v>-</v>
      </c>
      <c r="DF6" s="21">
        <f t="shared" si="11"/>
        <v>83.96</v>
      </c>
      <c r="DG6" s="21">
        <f t="shared" si="11"/>
        <v>83.54</v>
      </c>
      <c r="DH6" s="20" t="str">
        <f>IF(DH7="","",IF(DH7="-","【-】","【"&amp;SUBSTITUTE(TEXT(DH7,"#,##0.00"),"-","△")&amp;"】"))</f>
        <v>【87.80】</v>
      </c>
      <c r="DI6" s="21" t="str">
        <f>IF(DI7="",NA(),DI7)</f>
        <v>-</v>
      </c>
      <c r="DJ6" s="21" t="str">
        <f t="shared" ref="DJ6:DR6" si="12">IF(DJ7="",NA(),DJ7)</f>
        <v>-</v>
      </c>
      <c r="DK6" s="21" t="str">
        <f t="shared" si="12"/>
        <v>-</v>
      </c>
      <c r="DL6" s="21">
        <f t="shared" si="12"/>
        <v>3.26</v>
      </c>
      <c r="DM6" s="21">
        <f t="shared" si="12"/>
        <v>6.52</v>
      </c>
      <c r="DN6" s="21" t="str">
        <f t="shared" si="12"/>
        <v>-</v>
      </c>
      <c r="DO6" s="21" t="str">
        <f t="shared" si="12"/>
        <v>-</v>
      </c>
      <c r="DP6" s="21" t="str">
        <f t="shared" si="12"/>
        <v>-</v>
      </c>
      <c r="DQ6" s="21">
        <f t="shared" si="12"/>
        <v>25.46</v>
      </c>
      <c r="DR6" s="21">
        <f t="shared" si="12"/>
        <v>24.53</v>
      </c>
      <c r="DS6" s="20" t="str">
        <f>IF(DS7="","",IF(DS7="-","【-】","【"&amp;SUBSTITUTE(TEXT(DS7,"#,##0.00"),"-","△")&amp;"】"))</f>
        <v>【28.46】</v>
      </c>
      <c r="DT6" s="21" t="str">
        <f>IF(DT7="",NA(),DT7)</f>
        <v>-</v>
      </c>
      <c r="DU6" s="21" t="str">
        <f t="shared" ref="DU6:EC6" si="13">IF(DU7="",NA(),DU7)</f>
        <v>-</v>
      </c>
      <c r="DV6" s="21" t="str">
        <f t="shared" si="13"/>
        <v>-</v>
      </c>
      <c r="DW6" s="20">
        <f t="shared" si="13"/>
        <v>0</v>
      </c>
      <c r="DX6" s="20">
        <f t="shared" si="13"/>
        <v>0</v>
      </c>
      <c r="DY6" s="21" t="str">
        <f t="shared" si="13"/>
        <v>-</v>
      </c>
      <c r="DZ6" s="21" t="str">
        <f t="shared" si="13"/>
        <v>-</v>
      </c>
      <c r="EA6" s="21" t="str">
        <f t="shared" si="13"/>
        <v>-</v>
      </c>
      <c r="EB6" s="21">
        <f t="shared" si="13"/>
        <v>0.19</v>
      </c>
      <c r="EC6" s="20">
        <f t="shared" si="13"/>
        <v>0</v>
      </c>
      <c r="ED6" s="20" t="str">
        <f>IF(ED7="","",IF(ED7="-","【-】","【"&amp;SUBSTITUTE(TEXT(ED7,"#,##0.00"),"-","△")&amp;"】"))</f>
        <v>【0.03】</v>
      </c>
      <c r="EE6" s="21" t="str">
        <f>IF(EE7="",NA(),EE7)</f>
        <v>-</v>
      </c>
      <c r="EF6" s="21" t="str">
        <f t="shared" ref="EF6:EN6" si="14">IF(EF7="",NA(),EF7)</f>
        <v>-</v>
      </c>
      <c r="EG6" s="21" t="str">
        <f t="shared" si="14"/>
        <v>-</v>
      </c>
      <c r="EH6" s="20">
        <f t="shared" si="14"/>
        <v>0</v>
      </c>
      <c r="EI6" s="20">
        <f t="shared" si="14"/>
        <v>0</v>
      </c>
      <c r="EJ6" s="21" t="str">
        <f t="shared" si="14"/>
        <v>-</v>
      </c>
      <c r="EK6" s="21" t="str">
        <f t="shared" si="14"/>
        <v>-</v>
      </c>
      <c r="EL6" s="21" t="str">
        <f t="shared" si="14"/>
        <v>-</v>
      </c>
      <c r="EM6" s="21">
        <f t="shared" si="14"/>
        <v>0.03</v>
      </c>
      <c r="EN6" s="21">
        <f t="shared" si="14"/>
        <v>0.03</v>
      </c>
      <c r="EO6" s="20" t="str">
        <f>IF(EO7="","",IF(EO7="-","【-】","【"&amp;SUBSTITUTE(TEXT(EO7,"#,##0.00"),"-","△")&amp;"】"))</f>
        <v>【0.02】</v>
      </c>
    </row>
    <row r="7" spans="1:148" s="22" customFormat="1" x14ac:dyDescent="0.2">
      <c r="A7" s="14"/>
      <c r="B7" s="23">
        <v>2024</v>
      </c>
      <c r="C7" s="23">
        <v>302058</v>
      </c>
      <c r="D7" s="23">
        <v>46</v>
      </c>
      <c r="E7" s="23">
        <v>17</v>
      </c>
      <c r="F7" s="23">
        <v>5</v>
      </c>
      <c r="G7" s="23">
        <v>0</v>
      </c>
      <c r="H7" s="23" t="s">
        <v>96</v>
      </c>
      <c r="I7" s="23" t="s">
        <v>97</v>
      </c>
      <c r="J7" s="23" t="s">
        <v>98</v>
      </c>
      <c r="K7" s="23" t="s">
        <v>99</v>
      </c>
      <c r="L7" s="23" t="s">
        <v>100</v>
      </c>
      <c r="M7" s="23" t="s">
        <v>101</v>
      </c>
      <c r="N7" s="24" t="s">
        <v>102</v>
      </c>
      <c r="O7" s="24">
        <v>74.37</v>
      </c>
      <c r="P7" s="24">
        <v>10.92</v>
      </c>
      <c r="Q7" s="24">
        <v>100</v>
      </c>
      <c r="R7" s="24">
        <v>3630</v>
      </c>
      <c r="S7" s="24">
        <v>21074</v>
      </c>
      <c r="T7" s="24">
        <v>43.91</v>
      </c>
      <c r="U7" s="24">
        <v>479.94</v>
      </c>
      <c r="V7" s="24">
        <v>2283</v>
      </c>
      <c r="W7" s="24">
        <v>0.63</v>
      </c>
      <c r="X7" s="24">
        <v>3623.81</v>
      </c>
      <c r="Y7" s="24" t="s">
        <v>102</v>
      </c>
      <c r="Z7" s="24" t="s">
        <v>102</v>
      </c>
      <c r="AA7" s="24" t="s">
        <v>102</v>
      </c>
      <c r="AB7" s="24">
        <v>105.64</v>
      </c>
      <c r="AC7" s="24">
        <v>143.53</v>
      </c>
      <c r="AD7" s="24" t="s">
        <v>102</v>
      </c>
      <c r="AE7" s="24" t="s">
        <v>102</v>
      </c>
      <c r="AF7" s="24" t="s">
        <v>102</v>
      </c>
      <c r="AG7" s="24">
        <v>106.35</v>
      </c>
      <c r="AH7" s="24">
        <v>106.62</v>
      </c>
      <c r="AI7" s="24">
        <v>104.3</v>
      </c>
      <c r="AJ7" s="24" t="s">
        <v>102</v>
      </c>
      <c r="AK7" s="24" t="s">
        <v>102</v>
      </c>
      <c r="AL7" s="24" t="s">
        <v>102</v>
      </c>
      <c r="AM7" s="24">
        <v>0</v>
      </c>
      <c r="AN7" s="24">
        <v>0</v>
      </c>
      <c r="AO7" s="24" t="s">
        <v>102</v>
      </c>
      <c r="AP7" s="24" t="s">
        <v>102</v>
      </c>
      <c r="AQ7" s="24" t="s">
        <v>102</v>
      </c>
      <c r="AR7" s="24">
        <v>129.88999999999999</v>
      </c>
      <c r="AS7" s="24">
        <v>107.99</v>
      </c>
      <c r="AT7" s="24">
        <v>102.74</v>
      </c>
      <c r="AU7" s="24" t="s">
        <v>102</v>
      </c>
      <c r="AV7" s="24" t="s">
        <v>102</v>
      </c>
      <c r="AW7" s="24" t="s">
        <v>102</v>
      </c>
      <c r="AX7" s="24">
        <v>50.65</v>
      </c>
      <c r="AY7" s="24">
        <v>56.33</v>
      </c>
      <c r="AZ7" s="24" t="s">
        <v>102</v>
      </c>
      <c r="BA7" s="24" t="s">
        <v>102</v>
      </c>
      <c r="BB7" s="24" t="s">
        <v>102</v>
      </c>
      <c r="BC7" s="24">
        <v>44.04</v>
      </c>
      <c r="BD7" s="24">
        <v>58.25</v>
      </c>
      <c r="BE7" s="24">
        <v>47.19</v>
      </c>
      <c r="BF7" s="24" t="s">
        <v>102</v>
      </c>
      <c r="BG7" s="24" t="s">
        <v>102</v>
      </c>
      <c r="BH7" s="24" t="s">
        <v>102</v>
      </c>
      <c r="BI7" s="24">
        <v>0</v>
      </c>
      <c r="BJ7" s="24">
        <v>111.08</v>
      </c>
      <c r="BK7" s="24" t="s">
        <v>102</v>
      </c>
      <c r="BL7" s="24" t="s">
        <v>102</v>
      </c>
      <c r="BM7" s="24" t="s">
        <v>102</v>
      </c>
      <c r="BN7" s="24">
        <v>839.21</v>
      </c>
      <c r="BO7" s="24">
        <v>791.46</v>
      </c>
      <c r="BP7" s="24">
        <v>798.1</v>
      </c>
      <c r="BQ7" s="24" t="s">
        <v>102</v>
      </c>
      <c r="BR7" s="24" t="s">
        <v>102</v>
      </c>
      <c r="BS7" s="24" t="s">
        <v>102</v>
      </c>
      <c r="BT7" s="24">
        <v>50.09</v>
      </c>
      <c r="BU7" s="24">
        <v>49.07</v>
      </c>
      <c r="BV7" s="24" t="s">
        <v>102</v>
      </c>
      <c r="BW7" s="24" t="s">
        <v>102</v>
      </c>
      <c r="BX7" s="24" t="s">
        <v>102</v>
      </c>
      <c r="BY7" s="24">
        <v>52.05</v>
      </c>
      <c r="BZ7" s="24">
        <v>47.96</v>
      </c>
      <c r="CA7" s="24">
        <v>54.51</v>
      </c>
      <c r="CB7" s="24" t="s">
        <v>102</v>
      </c>
      <c r="CC7" s="24" t="s">
        <v>102</v>
      </c>
      <c r="CD7" s="24" t="s">
        <v>102</v>
      </c>
      <c r="CE7" s="24">
        <v>354.31</v>
      </c>
      <c r="CF7" s="24">
        <v>371.47</v>
      </c>
      <c r="CG7" s="24" t="s">
        <v>102</v>
      </c>
      <c r="CH7" s="24" t="s">
        <v>102</v>
      </c>
      <c r="CI7" s="24" t="s">
        <v>102</v>
      </c>
      <c r="CJ7" s="24">
        <v>301.86</v>
      </c>
      <c r="CK7" s="24">
        <v>325.85000000000002</v>
      </c>
      <c r="CL7" s="24">
        <v>286.33</v>
      </c>
      <c r="CM7" s="24" t="s">
        <v>102</v>
      </c>
      <c r="CN7" s="24" t="s">
        <v>102</v>
      </c>
      <c r="CO7" s="24" t="s">
        <v>102</v>
      </c>
      <c r="CP7" s="24">
        <v>40.299999999999997</v>
      </c>
      <c r="CQ7" s="24">
        <v>39.909999999999997</v>
      </c>
      <c r="CR7" s="24" t="s">
        <v>102</v>
      </c>
      <c r="CS7" s="24" t="s">
        <v>102</v>
      </c>
      <c r="CT7" s="24" t="s">
        <v>102</v>
      </c>
      <c r="CU7" s="24">
        <v>46.25</v>
      </c>
      <c r="CV7" s="24">
        <v>45.32</v>
      </c>
      <c r="CW7" s="24">
        <v>49.92</v>
      </c>
      <c r="CX7" s="24" t="s">
        <v>102</v>
      </c>
      <c r="CY7" s="24" t="s">
        <v>102</v>
      </c>
      <c r="CZ7" s="24" t="s">
        <v>102</v>
      </c>
      <c r="DA7" s="24">
        <v>79.44</v>
      </c>
      <c r="DB7" s="24">
        <v>80.81</v>
      </c>
      <c r="DC7" s="24" t="s">
        <v>102</v>
      </c>
      <c r="DD7" s="24" t="s">
        <v>102</v>
      </c>
      <c r="DE7" s="24" t="s">
        <v>102</v>
      </c>
      <c r="DF7" s="24">
        <v>83.96</v>
      </c>
      <c r="DG7" s="24">
        <v>83.54</v>
      </c>
      <c r="DH7" s="24">
        <v>87.8</v>
      </c>
      <c r="DI7" s="24" t="s">
        <v>102</v>
      </c>
      <c r="DJ7" s="24" t="s">
        <v>102</v>
      </c>
      <c r="DK7" s="24" t="s">
        <v>102</v>
      </c>
      <c r="DL7" s="24">
        <v>3.26</v>
      </c>
      <c r="DM7" s="24">
        <v>6.52</v>
      </c>
      <c r="DN7" s="24" t="s">
        <v>102</v>
      </c>
      <c r="DO7" s="24" t="s">
        <v>102</v>
      </c>
      <c r="DP7" s="24" t="s">
        <v>102</v>
      </c>
      <c r="DQ7" s="24">
        <v>25.46</v>
      </c>
      <c r="DR7" s="24">
        <v>24.53</v>
      </c>
      <c r="DS7" s="24">
        <v>28.46</v>
      </c>
      <c r="DT7" s="24" t="s">
        <v>102</v>
      </c>
      <c r="DU7" s="24" t="s">
        <v>102</v>
      </c>
      <c r="DV7" s="24" t="s">
        <v>102</v>
      </c>
      <c r="DW7" s="24">
        <v>0</v>
      </c>
      <c r="DX7" s="24">
        <v>0</v>
      </c>
      <c r="DY7" s="24" t="s">
        <v>102</v>
      </c>
      <c r="DZ7" s="24" t="s">
        <v>102</v>
      </c>
      <c r="EA7" s="24" t="s">
        <v>102</v>
      </c>
      <c r="EB7" s="24">
        <v>0.19</v>
      </c>
      <c r="EC7" s="24">
        <v>0</v>
      </c>
      <c r="ED7" s="24">
        <v>0.03</v>
      </c>
      <c r="EE7" s="24" t="s">
        <v>102</v>
      </c>
      <c r="EF7" s="24" t="s">
        <v>102</v>
      </c>
      <c r="EG7" s="24" t="s">
        <v>102</v>
      </c>
      <c r="EH7" s="24">
        <v>0</v>
      </c>
      <c r="EI7" s="24">
        <v>0</v>
      </c>
      <c r="EJ7" s="24" t="s">
        <v>102</v>
      </c>
      <c r="EK7" s="24" t="s">
        <v>102</v>
      </c>
      <c r="EL7" s="24" t="s">
        <v>102</v>
      </c>
      <c r="EM7" s="24">
        <v>0.03</v>
      </c>
      <c r="EN7" s="24">
        <v>0.03</v>
      </c>
      <c r="EO7" s="24">
        <v>0.02</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bbf38893098e194ecfc653dd34ab3c8b">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1214c8b264f169df39ed8a92c7499f65"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6f7774a-1fa4-49d3-a956-75b9c85e9b43" xsi:nil="true"/>
    <lcf76f155ced4ddcb4097134ff3c332f xmlns="96f7774a-1fa4-49d3-a956-75b9c85e9b43">
      <Terms xmlns="http://schemas.microsoft.com/office/infopath/2007/PartnerControls"/>
    </lcf76f155ced4ddcb4097134ff3c332f>
    <TaxCatchAll xmlns="fd32c9f7-8932-4d07-b49b-91c8a1e26893" xsi:nil="true"/>
  </documentManagement>
</p:properties>
</file>

<file path=customXml/itemProps1.xml><?xml version="1.0" encoding="utf-8"?>
<ds:datastoreItem xmlns:ds="http://schemas.openxmlformats.org/officeDocument/2006/customXml" ds:itemID="{90DE8AE0-D005-479F-B8C5-5C167159CF7B}">
  <ds:schemaRefs>
    <ds:schemaRef ds:uri="http://schemas.microsoft.com/sharepoint/v3/contenttype/forms"/>
  </ds:schemaRefs>
</ds:datastoreItem>
</file>

<file path=customXml/itemProps2.xml><?xml version="1.0" encoding="utf-8"?>
<ds:datastoreItem xmlns:ds="http://schemas.openxmlformats.org/officeDocument/2006/customXml" ds:itemID="{952B4C7D-D172-4C99-B5E9-EB4FE0F25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2C2AE8-08C4-42DF-95B2-AA7DC1338A7B}">
  <ds:schemaRefs>
    <ds:schemaRef ds:uri="http://schemas.microsoft.com/office/2006/metadata/properties"/>
    <ds:schemaRef ds:uri="http://schemas.microsoft.com/office/infopath/2007/PartnerControls"/>
    <ds:schemaRef ds:uri="96f7774a-1fa4-49d3-a956-75b9c85e9b43"/>
    <ds:schemaRef ds:uri="fd32c9f7-8932-4d07-b49b-91c8a1e268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Y-26784</cp:lastModifiedBy>
  <cp:lastPrinted>2026-01-22T02:24:47Z</cp:lastPrinted>
  <dcterms:modified xsi:type="dcterms:W3CDTF">2026-01-22T03:45:01Z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