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r-fs\共有フォルダー\財政課\共有\財政係共有フォルダ\50地方公営企業関係\経営状況比較分析表\R05年度決算\02県提出\県提出\"/>
    </mc:Choice>
  </mc:AlternateContent>
  <xr:revisionPtr revIDLastSave="0" documentId="13_ncr:1_{72269119-0AC9-45B0-978E-6E3A46FECFFD}" xr6:coauthVersionLast="47" xr6:coauthVersionMax="47" xr10:uidLastSave="{00000000-0000-0000-0000-000000000000}"/>
  <workbookProtection workbookAlgorithmName="SHA-512" workbookHashValue="Pc/DkA7oDe/9bVZo4z8or9OUweza7F3866caVnOnlWz/tZ20Jq9CgodtQBZvtxSXkcVJ4jy130+W4iIuBs3GmA==" workbookSaltValue="WLUOz9uFRkHS5YE3w7RSx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<sst xmlns="http://schemas.openxmlformats.org/spreadsheetml/2006/main" count="319" uniqueCount="116">
  <si>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</si>
  <si>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</si>
  <si>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</si>
  <si>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</si>
  <si>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</si>
  <si>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</si>
  <si>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</si>
  <si>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</si>
  <si>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</si>
  <si>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</si>
  <si>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</si>
  <si>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</si>
  <si>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</si>
  <si>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</si>
  <si>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</si>
  <si>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</si>
  <si>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</si>
  <si>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</si>
  <si>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</si>
  <si>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</si>
  <si>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</si>
  <si>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</si>
  <si>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</si>
  <si>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</si>
  <si>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</si>
  <si>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</si>
  <si>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</si>
  <si>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</si>
  <si>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</si>
  <si>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</si>
  <si>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</si>
  <si>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</si>
  <si>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</si>
  <si>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</si>
  <si>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</si>
  <si>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</si>
  <si>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</si>
  <si>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</si>
  <si>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</si>
  <si>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</si>
  <si>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</si>
  <si>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</si>
  <si>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</si>
  <si>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</si>
  <si>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</si>
  <si>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</si>
  <si>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</si>
  <si>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</si>
  <si>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</si>
  <si>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</si>
  <si>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</si>
  <si>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</si>
  <si>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</si>
  <si>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</si>
  <si>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</si>
  <si>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</si>
  <si>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</si>
  <si>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</si>
  <si>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</si>
  <si>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</si>
  <si>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</si>
  <si>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</si>
  <si>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</si>
  <si>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</si>
  <si>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</si>
  <si>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</si>
  <si>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</si>
  <si>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</si>
  <si>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</si>
  <si>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</si>
  <si>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</si>
  <si>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</si>
  <si>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</si>
  <si>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</si>
  <si>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</si>
  <si>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</si>
  <si>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</si>
  <si>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</si>
  <si>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</si>
  <si>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</si>
  <si>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</si>
  <si>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</si>
  <si>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</si>
  <si>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</si>
  <si>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</si>
  <si>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</si>
  <si>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</si>
  <si>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</si>
  <si>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</si>
  <si>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</si>
  <si>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</si>
  <si>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</si>
  <si>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</si>
  <si>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</si>
  <si>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</si>
  <si>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</si>
  <si>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</si>
  <si>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</si>
  <si>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</si>
  <si>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</si>
  <si>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</si>
  <si>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</si>
  <si>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</si>
  <si>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</si>
  <si>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</si>
  <si>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</si>
  <si>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</si>
  <si>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</si>
  <si>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</si>
  <si>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</si>
  <si>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</si>
  <si>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</si>
  <si>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</si>
  <si>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➀経常収支比率は100%を超えているが、⑤経費回収率で示す通り、使用料収入のみでの経営は困難なため、使用料収入で賄えない不足分は一般会計からの繰入金で補填している。同様に➁累積欠損金がないことは良好な経営状態を示すが、一般会計からの繰入があるため、この指標のみでは健全性を判断することはできない。
➂流動比率は50.65%で、短期的な支払能力が低い状態である。流動負債に対して、流動資産が不足しており、財政構造の強化が必要である。
④企業債残高対事業規模比率は、非常に高い数値であり、類似団体平均値と比較してもかなり高い。事業規模に対して企業債が非常に大きく、負債依存度が高いため、将来的な返済負担が事業経営を圧迫するリスクがある。
⑤経費回収率は50.09%と、事業収益で賄えているのは経費の半分程度であり、事業収益の拡大または運営コストの削減が必要である。
⑥汚水処理原価は類似団体平均値と同程度であるが、⑦施設利用率が40%と低く、施設の規模と需要が一致していない現状があり、施設の統廃合等による稼働率の向上や、維持管理等の経費削減に取り組むことで、汚水処理コストの抑制に取り組みたい。
⑧水洗化率は比較的高い数値を示しているが、水域の水質保全や安定した使用料収入を確保するため、接続促進のための啓発活動等を行い、水洗化率の向上に取り組むことで、更なる収益拡大に努めたい。</t>
    <rPh sb="1" eb="7">
      <t>ケイジョウシュウシヒリツ</t>
    </rPh>
    <rPh sb="13" eb="14">
      <t>コ</t>
    </rPh>
    <rPh sb="21" eb="26">
      <t>ケイヒカイシュウリツ</t>
    </rPh>
    <rPh sb="27" eb="28">
      <t>シメ</t>
    </rPh>
    <rPh sb="29" eb="30">
      <t>トオ</t>
    </rPh>
    <rPh sb="32" eb="37">
      <t>シヨウリョウシュウニュウ</t>
    </rPh>
    <rPh sb="41" eb="43">
      <t>ケイエイ</t>
    </rPh>
    <rPh sb="44" eb="46">
      <t>コンナン</t>
    </rPh>
    <rPh sb="50" eb="55">
      <t>シヨウリョウシュウニュウ</t>
    </rPh>
    <rPh sb="56" eb="57">
      <t>マカナ</t>
    </rPh>
    <rPh sb="60" eb="63">
      <t>フソクブン</t>
    </rPh>
    <rPh sb="64" eb="68">
      <t>イッパンカイケイ</t>
    </rPh>
    <rPh sb="71" eb="74">
      <t>クリイレキン</t>
    </rPh>
    <rPh sb="75" eb="77">
      <t>ホテン</t>
    </rPh>
    <rPh sb="82" eb="84">
      <t>ドウヨウ</t>
    </rPh>
    <rPh sb="86" eb="91">
      <t>ルイセキケッソンキン</t>
    </rPh>
    <rPh sb="97" eb="99">
      <t>リョウコウ</t>
    </rPh>
    <rPh sb="126" eb="128">
      <t>シヒョウ</t>
    </rPh>
    <rPh sb="132" eb="135">
      <t>ケンゼンセイ</t>
    </rPh>
    <rPh sb="136" eb="138">
      <t>ハンダン</t>
    </rPh>
    <rPh sb="150" eb="152">
      <t>リュウドウ</t>
    </rPh>
    <rPh sb="152" eb="154">
      <t>ヒリツ</t>
    </rPh>
    <rPh sb="163" eb="166">
      <t>タンキテキ</t>
    </rPh>
    <rPh sb="167" eb="171">
      <t>シハライノウリョク</t>
    </rPh>
    <rPh sb="172" eb="173">
      <t>ヒク</t>
    </rPh>
    <rPh sb="174" eb="176">
      <t>ジョウタイ</t>
    </rPh>
    <rPh sb="180" eb="184">
      <t>リュウドウフサイ</t>
    </rPh>
    <rPh sb="185" eb="186">
      <t>タイ</t>
    </rPh>
    <rPh sb="189" eb="193">
      <t>リュウドウシサン</t>
    </rPh>
    <rPh sb="194" eb="196">
      <t>フソク</t>
    </rPh>
    <rPh sb="201" eb="205">
      <t>ザイセイコウゾウ</t>
    </rPh>
    <rPh sb="206" eb="208">
      <t>キョウカ</t>
    </rPh>
    <rPh sb="209" eb="211">
      <t>ヒツヨウ</t>
    </rPh>
    <rPh sb="217" eb="220">
      <t>キギョウサイ</t>
    </rPh>
    <rPh sb="220" eb="222">
      <t>ザンダカ</t>
    </rPh>
    <rPh sb="222" eb="225">
      <t>タイジギョウ</t>
    </rPh>
    <rPh sb="225" eb="229">
      <t>キボヒリツ</t>
    </rPh>
    <rPh sb="231" eb="233">
      <t>ヒジョウ</t>
    </rPh>
    <rPh sb="234" eb="235">
      <t>タカ</t>
    </rPh>
    <rPh sb="236" eb="238">
      <t>スウチ</t>
    </rPh>
    <rPh sb="242" eb="249">
      <t>ルイジダンタイヘイキンチ</t>
    </rPh>
    <rPh sb="250" eb="252">
      <t>ヒカク</t>
    </rPh>
    <rPh sb="258" eb="259">
      <t>タカ</t>
    </rPh>
    <rPh sb="261" eb="263">
      <t>ジギョウ</t>
    </rPh>
    <rPh sb="263" eb="265">
      <t>キボ</t>
    </rPh>
    <rPh sb="266" eb="267">
      <t>タイ</t>
    </rPh>
    <rPh sb="269" eb="272">
      <t>キギョウサイ</t>
    </rPh>
    <rPh sb="273" eb="275">
      <t>ヒジョウ</t>
    </rPh>
    <rPh sb="276" eb="277">
      <t>オオ</t>
    </rPh>
    <rPh sb="280" eb="282">
      <t>フサイ</t>
    </rPh>
    <rPh sb="282" eb="285">
      <t>イゾンド</t>
    </rPh>
    <rPh sb="286" eb="287">
      <t>タカ</t>
    </rPh>
    <rPh sb="291" eb="294">
      <t>ショウライテキ</t>
    </rPh>
    <rPh sb="295" eb="299">
      <t>ヘンサイフタン</t>
    </rPh>
    <rPh sb="300" eb="305">
      <t>ジギョ</t>
    </rPh>
    <rPh sb="305" eb="307">
      <t>アッパク</t>
    </rPh>
    <rPh sb="318" eb="323">
      <t>ケイヒカイシュウリツ</t>
    </rPh>
    <rPh sb="382" eb="388">
      <t>オスイショリゲンカ</t>
    </rPh>
    <rPh sb="389" eb="391">
      <t>ルイジ</t>
    </rPh>
    <rPh sb="391" eb="396">
      <t>ダンタイヘイキンチ</t>
    </rPh>
    <rPh sb="397" eb="400">
      <t>ドウテイド</t>
    </rPh>
    <rPh sb="406" eb="411">
      <t>シセツリヨウリツ</t>
    </rPh>
    <rPh sb="416" eb="417">
      <t>ヒク</t>
    </rPh>
    <rPh sb="419" eb="421">
      <t>シセツ</t>
    </rPh>
    <rPh sb="422" eb="424">
      <t>キボ</t>
    </rPh>
    <rPh sb="425" eb="427">
      <t>ジュヨウ</t>
    </rPh>
    <rPh sb="428" eb="430">
      <t>イッチ</t>
    </rPh>
    <rPh sb="435" eb="437">
      <t>ゲンジョウ</t>
    </rPh>
    <rPh sb="441" eb="443">
      <t>シセツ</t>
    </rPh>
    <rPh sb="451" eb="454">
      <t>カドウリツ</t>
    </rPh>
    <rPh sb="455" eb="457">
      <t>コウジョウ</t>
    </rPh>
    <rPh sb="459" eb="463">
      <t>イジカンリ</t>
    </rPh>
    <rPh sb="463" eb="464">
      <t>トウ</t>
    </rPh>
    <rPh sb="465" eb="469">
      <t>ケイヒサクゲン</t>
    </rPh>
    <rPh sb="470" eb="471">
      <t>ト</t>
    </rPh>
    <rPh sb="472" eb="473">
      <t>ク</t>
    </rPh>
    <rPh sb="478" eb="482">
      <t>オスイショリ</t>
    </rPh>
    <rPh sb="486" eb="488">
      <t>ヨクセイ</t>
    </rPh>
    <rPh sb="489" eb="490">
      <t>ト</t>
    </rPh>
    <rPh sb="491" eb="492">
      <t>ク</t>
    </rPh>
    <rPh sb="498" eb="502">
      <t>スイセンカリツ</t>
    </rPh>
    <rPh sb="503" eb="506">
      <t>ヒカクテキ</t>
    </rPh>
    <rPh sb="506" eb="507">
      <t>タカ</t>
    </rPh>
    <rPh sb="508" eb="510">
      <t>スウチ</t>
    </rPh>
    <rPh sb="511" eb="512">
      <t>シメ</t>
    </rPh>
    <rPh sb="518" eb="520">
      <t>スイイキ</t>
    </rPh>
    <rPh sb="521" eb="525">
      <t>スイシツホゼン</t>
    </rPh>
    <rPh sb="526" eb="528">
      <t>アンテイ</t>
    </rPh>
    <rPh sb="543" eb="545">
      <t>セツゾク</t>
    </rPh>
    <rPh sb="545" eb="547">
      <t>ソクシン</t>
    </rPh>
    <rPh sb="551" eb="553">
      <t>ケイハツ</t>
    </rPh>
    <rPh sb="553" eb="555">
      <t>カツドウ</t>
    </rPh>
    <rPh sb="555" eb="556">
      <t>トウ</t>
    </rPh>
    <rPh sb="557" eb="558">
      <t>オコナ</t>
    </rPh>
    <rPh sb="560" eb="564">
      <t>スイセンカリツ</t>
    </rPh>
    <rPh sb="565" eb="567">
      <t>コウジョウ</t>
    </rPh>
    <rPh sb="568" eb="569">
      <t>ト</t>
    </rPh>
    <rPh sb="570" eb="571">
      <t>ク</t>
    </rPh>
    <rPh sb="576" eb="577">
      <t>サラ</t>
    </rPh>
    <rPh sb="579" eb="581">
      <t>シュウエキ</t>
    </rPh>
    <rPh sb="581" eb="583">
      <t>カクダイ</t>
    </rPh>
    <rPh sb="584" eb="585">
      <t>ツト</t>
    </rPh>
    <phoneticPr fontId="4"/>
  </si>
  <si>
    <t xml:space="preserve">　4処理区のうち、富安・上野楠井・野島の3処理区は、平成13年の供用開始から20年以上が経過し、最も新しい加尾処理区についても15年以上が経過している（平成19年供用開始）が、これらの処理区は標準耐用年数内であるため、老朽化による改修などは行っていない。（➁管渠老朽化率、➂管渠改善率ともに0%。）
➀有形固定資産減価償却率を見ても、設備の新旧バランスは適正範囲内であるが、今後、将来の施設の老朽化に備え、計画的な施設の改修・更新や長寿命化に取り組んでいく必要がある。
</t>
    <rPh sb="2" eb="4">
      <t>ショリ</t>
    </rPh>
    <rPh sb="4" eb="5">
      <t>ク</t>
    </rPh>
    <rPh sb="9" eb="11">
      <t>トミヤス</t>
    </rPh>
    <rPh sb="12" eb="13">
      <t>ウエ</t>
    </rPh>
    <rPh sb="14" eb="16">
      <t>クスイ</t>
    </rPh>
    <rPh sb="17" eb="18">
      <t>ノ</t>
    </rPh>
    <rPh sb="18" eb="19">
      <t>シマ</t>
    </rPh>
    <rPh sb="21" eb="23">
      <t>ショリ</t>
    </rPh>
    <rPh sb="23" eb="24">
      <t>ク</t>
    </rPh>
    <rPh sb="26" eb="28">
      <t>ヘイセイ</t>
    </rPh>
    <rPh sb="30" eb="31">
      <t>ネン</t>
    </rPh>
    <rPh sb="41" eb="43">
      <t>イジョウ</t>
    </rPh>
    <rPh sb="44" eb="46">
      <t>ケイカ</t>
    </rPh>
    <rPh sb="48" eb="49">
      <t>モット</t>
    </rPh>
    <rPh sb="50" eb="51">
      <t>アタラ</t>
    </rPh>
    <rPh sb="53" eb="55">
      <t>カオ</t>
    </rPh>
    <rPh sb="55" eb="57">
      <t>ショリ</t>
    </rPh>
    <rPh sb="57" eb="58">
      <t>ク</t>
    </rPh>
    <rPh sb="65" eb="66">
      <t>ネン</t>
    </rPh>
    <rPh sb="66" eb="68">
      <t>イジョウ</t>
    </rPh>
    <rPh sb="69" eb="71">
      <t>ケイカ</t>
    </rPh>
    <rPh sb="76" eb="78">
      <t>ヘイセイ</t>
    </rPh>
    <rPh sb="80" eb="81">
      <t>ネン</t>
    </rPh>
    <rPh sb="81" eb="85">
      <t>キョウヨウカイシ</t>
    </rPh>
    <rPh sb="151" eb="153">
      <t>ユウケイ</t>
    </rPh>
    <rPh sb="163" eb="164">
      <t>ミ</t>
    </rPh>
    <rPh sb="167" eb="169">
      <t>セツビ</t>
    </rPh>
    <rPh sb="170" eb="172">
      <t>シンキュウ</t>
    </rPh>
    <rPh sb="177" eb="182">
      <t>テキセイハンイナイ</t>
    </rPh>
    <rPh sb="190" eb="192">
      <t>ショウライ</t>
    </rPh>
    <rPh sb="207" eb="209">
      <t>シセツ</t>
    </rPh>
    <rPh sb="210" eb="212">
      <t>カイシュウ</t>
    </rPh>
    <phoneticPr fontId="4"/>
  </si>
  <si>
    <t>本市の農業集落排水事業は、財務状況の明確化、経営の効率化・健全化を目的とし、令和5年度より公営企業法を適用、公営企業会計に移行した。
現在の経営状態は、一般会計からの繰り入れに頼る部分が大きく、また企業債依存度も高い。
将来、施設の老朽化による改修などが必要となってくることが見込まれるため、維持管理費等の経費削減による経営効率化を進め、本事業の安定的な事業運営に取り組んでいく。
また、現在の経営戦略は公営企業法適用前に策定されたものであり、経営環境の変化を十分に反映していないことから、令和7年度には新たな戦略を策定し、持続可能な経営を目指していく。</t>
    <rPh sb="3" eb="9">
      <t>ノウギョウシュウラクハイスイ</t>
    </rPh>
    <rPh sb="33" eb="35">
      <t>モクテキ</t>
    </rPh>
    <rPh sb="38" eb="40">
      <t>レイワ</t>
    </rPh>
    <rPh sb="41" eb="43">
      <t>ネンド</t>
    </rPh>
    <rPh sb="67" eb="69">
      <t>ゲンザイ</t>
    </rPh>
    <rPh sb="70" eb="74">
      <t>ケイエイジョウタイ</t>
    </rPh>
    <rPh sb="76" eb="80">
      <t>イッパンカイケイ</t>
    </rPh>
    <rPh sb="83" eb="84">
      <t>ク</t>
    </rPh>
    <rPh sb="85" eb="86">
      <t>イ</t>
    </rPh>
    <rPh sb="88" eb="89">
      <t>タヨ</t>
    </rPh>
    <rPh sb="90" eb="92">
      <t>ブブン</t>
    </rPh>
    <rPh sb="93" eb="94">
      <t>オオ</t>
    </rPh>
    <rPh sb="99" eb="102">
      <t>キギョウサイ</t>
    </rPh>
    <rPh sb="102" eb="104">
      <t>イゾン</t>
    </rPh>
    <rPh sb="104" eb="105">
      <t>ド</t>
    </rPh>
    <rPh sb="106" eb="107">
      <t>タカ</t>
    </rPh>
    <rPh sb="169" eb="172">
      <t>ホンジギョウ</t>
    </rPh>
    <rPh sb="173" eb="176">
      <t>アンテイテキ</t>
    </rPh>
    <rPh sb="245" eb="247">
      <t>レイワ</t>
    </rPh>
    <rPh sb="248" eb="249">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</si>
</sst>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0" fillId="0" borderId="0" xfId="0" applyFill="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9F0-4F10-B412-D8BD8B6DAD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C9F0-4F10-B412-D8BD8B6DAD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40.299999999999997</c:v>
                </c:pt>
              </c:numCache>
            </c:numRef>
          </c:val>
          <c:extLst>
            <c:ext xmlns:c16="http://schemas.microsoft.com/office/drawing/2014/chart" uri="{C3380CC4-5D6E-409C-BE32-E72D297353CC}">
              <c16:uniqueId val="{00000000-B109-4E28-9AFD-5DF3305D87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B109-4E28-9AFD-5DF3305D87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79.44</c:v>
                </c:pt>
              </c:numCache>
            </c:numRef>
          </c:val>
          <c:extLst>
            <c:ext xmlns:c16="http://schemas.microsoft.com/office/drawing/2014/chart" uri="{C3380CC4-5D6E-409C-BE32-E72D297353CC}">
              <c16:uniqueId val="{00000000-A076-473D-AA29-DEC994AAC7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A076-473D-AA29-DEC994AAC7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105.64</c:v>
                </c:pt>
              </c:numCache>
            </c:numRef>
          </c:val>
          <c:extLst>
            <c:ext xmlns:c16="http://schemas.microsoft.com/office/drawing/2014/chart" uri="{C3380CC4-5D6E-409C-BE32-E72D297353CC}">
              <c16:uniqueId val="{00000000-D00C-4A7D-AEC6-436B2E9EC9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D00C-4A7D-AEC6-436B2E9EC9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3.26</c:v>
                </c:pt>
              </c:numCache>
            </c:numRef>
          </c:val>
          <c:extLst>
            <c:ext xmlns:c16="http://schemas.microsoft.com/office/drawing/2014/chart" uri="{C3380CC4-5D6E-409C-BE32-E72D297353CC}">
              <c16:uniqueId val="{00000000-0AAD-4471-9888-D788ED94FF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0AAD-4471-9888-D788ED94FF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60D-4026-A426-1E9277301B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060D-4026-A426-1E9277301B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227-4A13-A61B-6742B36B6B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A227-4A13-A61B-6742B36B6B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50.65</c:v>
                </c:pt>
              </c:numCache>
            </c:numRef>
          </c:val>
          <c:extLst>
            <c:ext xmlns:c16="http://schemas.microsoft.com/office/drawing/2014/chart" uri="{C3380CC4-5D6E-409C-BE32-E72D297353CC}">
              <c16:uniqueId val="{00000000-258F-4F24-BB63-96AB8EA93F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258F-4F24-BB63-96AB8EA93F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1599.12</c:v>
                </c:pt>
              </c:numCache>
            </c:numRef>
          </c:val>
          <c:extLst>
            <c:ext xmlns:c16="http://schemas.microsoft.com/office/drawing/2014/chart" uri="{C3380CC4-5D6E-409C-BE32-E72D297353CC}">
              <c16:uniqueId val="{00000000-AC13-4F02-A905-A6BAEB3E6E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AC13-4F02-A905-A6BAEB3E6E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50.09</c:v>
                </c:pt>
              </c:numCache>
            </c:numRef>
          </c:val>
          <c:extLst>
            <c:ext xmlns:c16="http://schemas.microsoft.com/office/drawing/2014/chart" uri="{C3380CC4-5D6E-409C-BE32-E72D297353CC}">
              <c16:uniqueId val="{00000000-266E-4B68-83BF-A528001280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266E-4B68-83BF-A528001280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354.31</c:v>
                </c:pt>
              </c:numCache>
            </c:numRef>
          </c:val>
          <c:extLst>
            <c:ext xmlns:c16="http://schemas.microsoft.com/office/drawing/2014/chart" uri="{C3380CC4-5D6E-409C-BE32-E72D297353CC}">
              <c16:uniqueId val="{00000000-7DE1-44E8-930C-59A2DDB658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7DE1-44E8-930C-59A2DDB658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C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和歌山県　御坊市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21540</v>
      </c>
      <c r="AM8" s="45"/>
      <c r="AN8" s="45"/>
      <c r="AO8" s="45"/>
      <c r="AP8" s="45"/>
      <c r="AQ8" s="45"/>
      <c r="AR8" s="45"/>
      <c r="AS8" s="45"/>
      <c r="AT8" s="46">
        <f>データ!T6</f>
        <v>43.91</v>
      </c>
      <c r="AU8" s="46"/>
      <c r="AV8" s="46"/>
      <c r="AW8" s="46"/>
      <c r="AX8" s="46"/>
      <c r="AY8" s="46"/>
      <c r="AZ8" s="46"/>
      <c r="BA8" s="46"/>
      <c r="BB8" s="46">
        <f>データ!U6</f>
        <v>490.55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c r="A10" s="2"/>
      <c r="B10" s="46" t="str">
        <f>データ!N6</f>
        <v>-</v>
      </c>
      <c r="C10" s="46"/>
      <c r="D10" s="46"/>
      <c r="E10" s="46"/>
      <c r="F10" s="46"/>
      <c r="G10" s="46"/>
      <c r="H10" s="46"/>
      <c r="I10" s="46">
        <f>データ!O6</f>
        <v>70.59</v>
      </c>
      <c r="J10" s="46"/>
      <c r="K10" s="46"/>
      <c r="L10" s="46"/>
      <c r="M10" s="46"/>
      <c r="N10" s="46"/>
      <c r="O10" s="46"/>
      <c r="P10" s="46">
        <f>データ!P6</f>
        <v>10.86</v>
      </c>
      <c r="Q10" s="46"/>
      <c r="R10" s="46"/>
      <c r="S10" s="46"/>
      <c r="T10" s="46"/>
      <c r="U10" s="46"/>
      <c r="V10" s="46"/>
      <c r="W10" s="46">
        <f>データ!Q6</f>
        <v>100</v>
      </c>
      <c r="X10" s="46"/>
      <c r="Y10" s="46"/>
      <c r="Z10" s="46"/>
      <c r="AA10" s="46"/>
      <c r="AB10" s="46"/>
      <c r="AC10" s="46"/>
      <c r="AD10" s="45">
        <f>データ!R6</f>
        <v>3630</v>
      </c>
      <c r="AE10" s="45"/>
      <c r="AF10" s="45"/>
      <c r="AG10" s="45"/>
      <c r="AH10" s="45"/>
      <c r="AI10" s="45"/>
      <c r="AJ10" s="45"/>
      <c r="AK10" s="2"/>
      <c r="AL10" s="45">
        <f>データ!V6</f>
        <v>2315</v>
      </c>
      <c r="AM10" s="45"/>
      <c r="AN10" s="45"/>
      <c r="AO10" s="45"/>
      <c r="AP10" s="45"/>
      <c r="AQ10" s="45"/>
      <c r="AR10" s="45"/>
      <c r="AS10" s="45"/>
      <c r="AT10" s="46">
        <f>データ!W6</f>
        <v>0.63</v>
      </c>
      <c r="AU10" s="46"/>
      <c r="AV10" s="46"/>
      <c r="AW10" s="46"/>
      <c r="AX10" s="46"/>
      <c r="AY10" s="46"/>
      <c r="AZ10" s="46"/>
      <c r="BA10" s="46"/>
      <c r="BB10" s="46">
        <f>データ!X6</f>
        <v>3674.6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81"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81"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81"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81"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81"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81"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81"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81"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81"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81"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81"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c r="CC75" s="28"/>
    </row>
    <row r="76" spans="1:81"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81"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81"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81"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81"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iYc8BudCVbDVa1ydwEx4QPuy6AXjCmYjXpUy12knGyHzLd8EQJ/6JhVWOzWi864cRmRNfehOHdsh+obUmLQbFQ==" saltValue="3r3msjvkydgPYrRYI/xZ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cols>
    <col min="2" max="144" width="11.875" customWidth="1"/>
  </cols>
  <sheetData>
    <row r="1" spans="1:148">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c r="A6" s="14" t="s">
        <v>95</v>
      </c>
      <c r="B6" s="19">
        <f>B7</f>
        <v>2023</v>
      </c>
      <c r="C6" s="19">
        <f t="shared" ref="C6:X6" si="3">C7</f>
        <v>302058</v>
      </c>
      <c r="D6" s="19">
        <f t="shared" si="3"/>
        <v>46</v>
      </c>
      <c r="E6" s="19">
        <f t="shared" si="3"/>
        <v>17</v>
      </c>
      <c r="F6" s="19">
        <f t="shared" si="3"/>
        <v>5</v>
      </c>
      <c r="G6" s="19">
        <f t="shared" si="3"/>
        <v>0</v>
      </c>
      <c r="H6" s="19" t="str">
        <f t="shared" si="3"/>
        <v>和歌山県　御坊市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70.59</v>
      </c>
      <c r="P6" s="20">
        <f t="shared" si="3"/>
        <v>10.86</v>
      </c>
      <c r="Q6" s="20">
        <f t="shared" si="3"/>
        <v>100</v>
      </c>
      <c r="R6" s="20">
        <f t="shared" si="3"/>
        <v>3630</v>
      </c>
      <c r="S6" s="20">
        <f t="shared" si="3"/>
        <v>21540</v>
      </c>
      <c r="T6" s="20">
        <f t="shared" si="3"/>
        <v>43.91</v>
      </c>
      <c r="U6" s="20">
        <f t="shared" si="3"/>
        <v>490.55</v>
      </c>
      <c r="V6" s="20">
        <f t="shared" si="3"/>
        <v>2315</v>
      </c>
      <c r="W6" s="20">
        <f t="shared" si="3"/>
        <v>0.63</v>
      </c>
      <c r="X6" s="20">
        <f t="shared" si="3"/>
        <v>3674.6</v>
      </c>
      <c r="Y6" s="21" t="str">
        <f>IF(Y7="",NA(),Y7)</f>
        <v>-</v>
      </c>
      <c r="Z6" s="21" t="str">
        <f t="shared" ref="Z6:AH6" si="4">IF(Z7="",NA(),Z7)</f>
        <v>-</v>
      </c>
      <c r="AA6" s="21" t="str">
        <f t="shared" si="4"/>
        <v>-</v>
      </c>
      <c r="AB6" s="21" t="str">
        <f t="shared" si="4"/>
        <v>-</v>
      </c>
      <c r="AC6" s="21">
        <f t="shared" si="4"/>
        <v>105.64</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50.65</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1599.12</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50.09</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354.31</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40.299999999999997</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79.44</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3.26</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c r="A7" s="14"/>
      <c r="B7" s="23">
        <v>2023</v>
      </c>
      <c r="C7" s="23">
        <v>302058</v>
      </c>
      <c r="D7" s="23">
        <v>46</v>
      </c>
      <c r="E7" s="23">
        <v>17</v>
      </c>
      <c r="F7" s="23">
        <v>5</v>
      </c>
      <c r="G7" s="23">
        <v>0</v>
      </c>
      <c r="H7" s="23" t="s">
        <v>96</v>
      </c>
      <c r="I7" s="23" t="s">
        <v>97</v>
      </c>
      <c r="J7" s="23" t="s">
        <v>98</v>
      </c>
      <c r="K7" s="23" t="s">
        <v>99</v>
      </c>
      <c r="L7" s="23" t="s">
        <v>100</v>
      </c>
      <c r="M7" s="23" t="s">
        <v>101</v>
      </c>
      <c r="N7" s="24" t="s">
        <v>102</v>
      </c>
      <c r="O7" s="24">
        <v>70.59</v>
      </c>
      <c r="P7" s="24">
        <v>10.86</v>
      </c>
      <c r="Q7" s="24">
        <v>100</v>
      </c>
      <c r="R7" s="24">
        <v>3630</v>
      </c>
      <c r="S7" s="24">
        <v>21540</v>
      </c>
      <c r="T7" s="24">
        <v>43.91</v>
      </c>
      <c r="U7" s="24">
        <v>490.55</v>
      </c>
      <c r="V7" s="24">
        <v>2315</v>
      </c>
      <c r="W7" s="24">
        <v>0.63</v>
      </c>
      <c r="X7" s="24">
        <v>3674.6</v>
      </c>
      <c r="Y7" s="24" t="s">
        <v>102</v>
      </c>
      <c r="Z7" s="24" t="s">
        <v>102</v>
      </c>
      <c r="AA7" s="24" t="s">
        <v>102</v>
      </c>
      <c r="AB7" s="24" t="s">
        <v>102</v>
      </c>
      <c r="AC7" s="24">
        <v>105.64</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50.65</v>
      </c>
      <c r="AZ7" s="24" t="s">
        <v>102</v>
      </c>
      <c r="BA7" s="24" t="s">
        <v>102</v>
      </c>
      <c r="BB7" s="24" t="s">
        <v>102</v>
      </c>
      <c r="BC7" s="24" t="s">
        <v>102</v>
      </c>
      <c r="BD7" s="24">
        <v>44.04</v>
      </c>
      <c r="BE7" s="24">
        <v>42.02</v>
      </c>
      <c r="BF7" s="24" t="s">
        <v>102</v>
      </c>
      <c r="BG7" s="24" t="s">
        <v>102</v>
      </c>
      <c r="BH7" s="24" t="s">
        <v>102</v>
      </c>
      <c r="BI7" s="24" t="s">
        <v>102</v>
      </c>
      <c r="BJ7" s="24">
        <v>1599.12</v>
      </c>
      <c r="BK7" s="24" t="s">
        <v>102</v>
      </c>
      <c r="BL7" s="24" t="s">
        <v>102</v>
      </c>
      <c r="BM7" s="24" t="s">
        <v>102</v>
      </c>
      <c r="BN7" s="24" t="s">
        <v>102</v>
      </c>
      <c r="BO7" s="24">
        <v>839.21</v>
      </c>
      <c r="BP7" s="24">
        <v>785.1</v>
      </c>
      <c r="BQ7" s="24" t="s">
        <v>102</v>
      </c>
      <c r="BR7" s="24" t="s">
        <v>102</v>
      </c>
      <c r="BS7" s="24" t="s">
        <v>102</v>
      </c>
      <c r="BT7" s="24" t="s">
        <v>102</v>
      </c>
      <c r="BU7" s="24">
        <v>50.09</v>
      </c>
      <c r="BV7" s="24" t="s">
        <v>102</v>
      </c>
      <c r="BW7" s="24" t="s">
        <v>102</v>
      </c>
      <c r="BX7" s="24" t="s">
        <v>102</v>
      </c>
      <c r="BY7" s="24" t="s">
        <v>102</v>
      </c>
      <c r="BZ7" s="24">
        <v>52.05</v>
      </c>
      <c r="CA7" s="24">
        <v>56.93</v>
      </c>
      <c r="CB7" s="24" t="s">
        <v>102</v>
      </c>
      <c r="CC7" s="24" t="s">
        <v>102</v>
      </c>
      <c r="CD7" s="24" t="s">
        <v>102</v>
      </c>
      <c r="CE7" s="24" t="s">
        <v>102</v>
      </c>
      <c r="CF7" s="24">
        <v>354.31</v>
      </c>
      <c r="CG7" s="24" t="s">
        <v>102</v>
      </c>
      <c r="CH7" s="24" t="s">
        <v>102</v>
      </c>
      <c r="CI7" s="24" t="s">
        <v>102</v>
      </c>
      <c r="CJ7" s="24" t="s">
        <v>102</v>
      </c>
      <c r="CK7" s="24">
        <v>301.86</v>
      </c>
      <c r="CL7" s="24">
        <v>271.14999999999998</v>
      </c>
      <c r="CM7" s="24" t="s">
        <v>102</v>
      </c>
      <c r="CN7" s="24" t="s">
        <v>102</v>
      </c>
      <c r="CO7" s="24" t="s">
        <v>102</v>
      </c>
      <c r="CP7" s="24" t="s">
        <v>102</v>
      </c>
      <c r="CQ7" s="24">
        <v>40.299999999999997</v>
      </c>
      <c r="CR7" s="24" t="s">
        <v>102</v>
      </c>
      <c r="CS7" s="24" t="s">
        <v>102</v>
      </c>
      <c r="CT7" s="24" t="s">
        <v>102</v>
      </c>
      <c r="CU7" s="24" t="s">
        <v>102</v>
      </c>
      <c r="CV7" s="24">
        <v>46.25</v>
      </c>
      <c r="CW7" s="24">
        <v>49.87</v>
      </c>
      <c r="CX7" s="24" t="s">
        <v>102</v>
      </c>
      <c r="CY7" s="24" t="s">
        <v>102</v>
      </c>
      <c r="CZ7" s="24" t="s">
        <v>102</v>
      </c>
      <c r="DA7" s="24" t="s">
        <v>102</v>
      </c>
      <c r="DB7" s="24">
        <v>79.44</v>
      </c>
      <c r="DC7" s="24" t="s">
        <v>102</v>
      </c>
      <c r="DD7" s="24" t="s">
        <v>102</v>
      </c>
      <c r="DE7" s="24" t="s">
        <v>102</v>
      </c>
      <c r="DF7" s="24" t="s">
        <v>102</v>
      </c>
      <c r="DG7" s="24">
        <v>83.96</v>
      </c>
      <c r="DH7" s="24">
        <v>87.54</v>
      </c>
      <c r="DI7" s="24" t="s">
        <v>102</v>
      </c>
      <c r="DJ7" s="24" t="s">
        <v>102</v>
      </c>
      <c r="DK7" s="24" t="s">
        <v>102</v>
      </c>
      <c r="DL7" s="24" t="s">
        <v>102</v>
      </c>
      <c r="DM7" s="24">
        <v>3.26</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c r="A10" s="26" t="s">
        <v>46</v>
      </c>
      <c r="B10" s="27">
        <f>DATEVALUE($B7-B11&amp;"/1/"&amp;B12)</f>
        <v>36892</v>
      </c>
      <c r="C10" s="27">
        <f t="shared" ref="C10:F10" si="15">DATEVALUE($B7-C11&amp;"/1/"&amp;C12)</f>
        <v>37257</v>
      </c>
      <c r="D10" s="27">
        <f t="shared" si="15"/>
        <v>37623</v>
      </c>
      <c r="E10" s="27">
        <f t="shared" si="15"/>
        <v>37989</v>
      </c>
      <c r="F10" s="27">
        <f t="shared" si="15"/>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2025-02-07T00:25:31Z</cp:lastPrinted>
  <dcterms:created xsi:type="dcterms:W3CDTF">2025-01-24T07:19:28Z</dcterms:created>
  <dcterms:modified xsi:type="dcterms:W3CDTF">2025-02-07T08:20:42Z</dcterms:modified>
  <cp:category/>
</cp:coreProperties>
</file>