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svr-fs\共有フォルダー\財政課\共有\財政係共有フォルダ\50地方公営企業関係\経営状況比較分析表\R05年度決算\02県提出\県提出\"/>
    </mc:Choice>
  </mc:AlternateContent>
  <xr:revisionPtr revIDLastSave="0" documentId="13_ncr:1_{32005574-418D-4FA0-A158-2673CAD4C4C7}" xr6:coauthVersionLast="47" xr6:coauthVersionMax="47" xr10:uidLastSave="{00000000-0000-0000-0000-000000000000}"/>
  <workbookProtection workbookAlgorithmName="SHA-512" workbookHashValue="MbPHlKjnB+kfhso+EBTr2+DowU+MiVeFk57yDEDeW3sG3kj5hTQD8x5VGIBJ3ZzzX338SRAH9ViVlNmLnuVGPg==" workbookSaltValue="Tbtn3gkj1ZR1fhOUqq06qg=="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AT8" i="4" s="1"/>
  <c r="S6" i="5"/>
  <c r="AL8" i="4" s="1"/>
  <c r="R6" i="5"/>
  <c r="AD10" i="4" s="1"/>
  <c r="Q6" i="5"/>
  <c r="W10" i="4" s="1"/>
  <c r="P6" i="5"/>
  <c r="O6" i="5"/>
  <c r="N6" i="5"/>
  <c r="B10" i="4" s="1"/>
  <c r="M6" i="5"/>
  <c r="AD8" i="4" s="1"/>
  <c r="L6" i="5"/>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H85" i="4"/>
  <c r="G85" i="4"/>
  <c r="F85" i="4"/>
  <c r="BB10" i="4"/>
  <c r="AL10" i="4"/>
  <c r="P10" i="4"/>
  <c r="I10" i="4"/>
  <c r="W8" i="4"/>
  <c r="P8" i="4"/>
  <c r="I8" i="4"/>
</calcChain>
</file>

<file path=xl/sharedStrings.xml><?xml version="1.0" encoding="utf-8"?>
<sst xmlns="http://schemas.openxmlformats.org/spreadsheetml/2006/main" count="319" uniqueCount="118">
  <si>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</si>
  <si>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</si>
  <si>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</si>
  <si>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</si>
  <si>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</si>
  <si>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</si>
  <si>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</si>
  <si>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</si>
  <si>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</si>
  <si>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</si>
  <si>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</si>
  <si>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</si>
  <si>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</si>
  <si>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</si>
  <si>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</si>
  <si>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</si>
  <si>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</si>
  <si>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</si>
  <si>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</si>
  <si>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</si>
  <si>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</si>
  <si>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</si>
  <si>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</si>
  <si>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</si>
  <si>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</si>
  <si>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</si>
  <si>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</si>
  <si>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</si>
  <si>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</si>
  <si>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</si>
  <si>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</si>
  <si>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</si>
  <si>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</si>
  <si>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</si>
  <si>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</si>
  <si>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</si>
  <si>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</si>
  <si>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</si>
  <si>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</si>
  <si>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</si>
  <si>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</si>
  <si>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</si>
  <si>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</si>
  <si>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</si>
  <si>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</si>
  <si>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</si>
  <si>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</si>
  <si>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</si>
  <si>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</si>
  <si>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</si>
  <si>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</si>
  <si>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</si>
  <si>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</si>
  <si>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</si>
  <si>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</si>
  <si>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</si>
  <si>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</si>
  <si>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</si>
  <si>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</si>
  <si>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</si>
  <si>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</si>
  <si>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</si>
  <si>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</si>
  <si>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</si>
  <si>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</si>
  <si>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</si>
  <si>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</si>
  <si>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</si>
  <si>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</si>
  <si>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</si>
  <si>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</si>
  <si>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</si>
  <si>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</si>
  <si>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</si>
  <si>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</si>
  <si>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</si>
  <si>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</si>
  <si>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</si>
  <si>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</si>
  <si>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</si>
  <si>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</si>
  <si>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</si>
  <si>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</si>
  <si>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</si>
  <si>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</si>
  <si>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</si>
  <si>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</si>
  <si>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</si>
  <si>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</si>
  <si>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</si>
  <si>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</si>
  <si>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</si>
  <si>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</si>
  <si>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</si>
  <si>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</si>
  <si>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</si>
  <si>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</si>
  <si>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</si>
  <si>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</si>
  <si>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</si>
  <si>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</si>
  <si>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</si>
  <si>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</si>
  <si>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</si>
  <si>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</si>
  <si>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</si>
  <si>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</si>
  <si>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</si>
  <si>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</si>
  <si>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</si>
  <si>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</si>
  <si>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</si>
  <si>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</si>
  <si>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</si>
  <si>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</si>
  <si>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t>平成23年の供用開始から年数が経過していないため（➁管渠老朽化率0%）、➀有形固定資産減価償却率は低めであり、老朽化による管渠の更新・改善も行っていない（➂管渠改善率0%）。今後、施設の老朽化に備え、計画的な更新や長寿命化に取り組んでいく必要がある。</t>
    <rPh sb="0" eb="2">
      <t>ヘイセイ</t>
    </rPh>
    <rPh sb="4" eb="5">
      <t>ネン</t>
    </rPh>
    <rPh sb="6" eb="10">
      <t>キョウヨウカイシ</t>
    </rPh>
    <rPh sb="12" eb="14">
      <t>ネンスウ</t>
    </rPh>
    <rPh sb="15" eb="17">
      <t>ケイカ</t>
    </rPh>
    <rPh sb="26" eb="32">
      <t>カンキョロウキュウカリツ</t>
    </rPh>
    <rPh sb="37" eb="43">
      <t>ユウケイコテイシサン</t>
    </rPh>
    <rPh sb="43" eb="47">
      <t>ゲンカショウキャク</t>
    </rPh>
    <rPh sb="47" eb="48">
      <t>リツ</t>
    </rPh>
    <rPh sb="49" eb="50">
      <t>ヒク</t>
    </rPh>
    <rPh sb="55" eb="58">
      <t>ロウキュウカ</t>
    </rPh>
    <rPh sb="61" eb="63">
      <t>カンキョ</t>
    </rPh>
    <rPh sb="64" eb="66">
      <t>コウシン</t>
    </rPh>
    <rPh sb="67" eb="69">
      <t>カイゼン</t>
    </rPh>
    <rPh sb="70" eb="71">
      <t>オコナ</t>
    </rPh>
    <rPh sb="78" eb="80">
      <t>カンキョ</t>
    </rPh>
    <rPh sb="80" eb="82">
      <t>カイゼン</t>
    </rPh>
    <rPh sb="82" eb="83">
      <t>リツ</t>
    </rPh>
    <rPh sb="87" eb="89">
      <t>コンゴ</t>
    </rPh>
    <rPh sb="90" eb="92">
      <t>シセツ</t>
    </rPh>
    <rPh sb="93" eb="96">
      <t>ロウキュウカ</t>
    </rPh>
    <rPh sb="97" eb="98">
      <t>ソナ</t>
    </rPh>
    <rPh sb="100" eb="103">
      <t>ケイカクテキ</t>
    </rPh>
    <rPh sb="104" eb="106">
      <t>コウシン</t>
    </rPh>
    <rPh sb="107" eb="111">
      <t>チョウジュミョウカ</t>
    </rPh>
    <rPh sb="112" eb="113">
      <t>ト</t>
    </rPh>
    <rPh sb="114" eb="115">
      <t>ク</t>
    </rPh>
    <rPh sb="119" eb="121">
      <t>ヒツヨウ</t>
    </rPh>
    <phoneticPr fontId="4"/>
  </si>
  <si>
    <t>本市の下水道事業は、財務状況の明確化、経営の効率化・健全化を目的に、令和5年度より公営企業法を適用し、公営企業会計へ移行した。
しかし、現在の経営状況は、一般会計からの繰り入れに大きく依存し、企業債の負担も重いため、財政的なリスクが高い。さらに、経費回収率の低さや水洗化率の不足が事業の収益性を圧迫している。このため、接続率向上に向けた啓発活動や補助制度の強化、維持管理費の削減、投資の効率化を含めた運営コストの見直しを進め、経営の健全化と持続可能性の向上を図る。
また、現在の経営戦略は公営企業法適用前に策定されたものであり、経営環境の変化を十分に反映していないことから、令和7年度には新たな戦略を策定し、持続可能な経営を目指していく。</t>
    <rPh sb="287" eb="289">
      <t>レイワ</t>
    </rPh>
    <phoneticPr fontId="4"/>
  </si>
  <si>
    <t>➀経常収支比率は100%を超えているが、⑤経費回収率で示す通り、使用料収入のみでの経営は非常に困難なため、使用料収入で賄えない不足分は一般会計からの繰入金で補填している。同様に➁累積欠損金がないことは良好な経営状態を示すが、経営を一般会計からの繰入に頼っているところが大きいため、この指標のみでは健全性を判断することはできない。
➂流動比率は300%と類似団体平均値と比較しても非常に高い数値であり、短期的な支払い能力に問題はないと判断できる。
④企業債残高対事業規模比率は、極めて高い数値であり、事業規模に対して企業債が非常に大きい。令和7年度発注分工事で整備事業は完了する予定だが、整備完了まで借入が続くため、今後数年間は比率の高い状況が続くことが見込まれる。
⑤経費回収率は24%と非常に低く、維持管理費等の経費削減や、接続率の向上による安定的な使用料収入の確保が急務の課題である。
⑥汚水処理原価は類似団体平均値と比較して非常に高く、運営コストの効率化が課題である。
⑦施設使用率、⑧水洗化率ともに類似団体平均値と比較して低い値を示しており、接続率が不十分であることが事業の収益性を低めている大きな要因の一つであるため、接続促進のための啓発活動等を行い、水洗化率の更なる向上に取り組んでいく必要がある。</t>
    <rPh sb="1" eb="7">
      <t>ケイジョウシュウシヒリツ</t>
    </rPh>
    <rPh sb="13" eb="14">
      <t>コ</t>
    </rPh>
    <rPh sb="21" eb="26">
      <t>ケイヒカイシュウリツ</t>
    </rPh>
    <rPh sb="27" eb="28">
      <t>シメ</t>
    </rPh>
    <rPh sb="29" eb="30">
      <t>トオ</t>
    </rPh>
    <rPh sb="32" eb="37">
      <t>シヨウリョウシュウニュウ</t>
    </rPh>
    <rPh sb="41" eb="43">
      <t>ケイエイ</t>
    </rPh>
    <rPh sb="44" eb="46">
      <t>ヒジョウ</t>
    </rPh>
    <rPh sb="47" eb="49">
      <t>コンナン</t>
    </rPh>
    <rPh sb="53" eb="58">
      <t>シヨウリョウシュウニュウ</t>
    </rPh>
    <rPh sb="59" eb="60">
      <t>マカナ</t>
    </rPh>
    <rPh sb="63" eb="66">
      <t>フソクブン</t>
    </rPh>
    <rPh sb="67" eb="71">
      <t>イッパンカイケイ</t>
    </rPh>
    <rPh sb="74" eb="77">
      <t>クリイレキン</t>
    </rPh>
    <rPh sb="78" eb="80">
      <t>ホテン</t>
    </rPh>
    <rPh sb="85" eb="87">
      <t>ドウヨウ</t>
    </rPh>
    <rPh sb="89" eb="94">
      <t>ルイセキケッソンキン</t>
    </rPh>
    <rPh sb="100" eb="102">
      <t>リョウコウ</t>
    </rPh>
    <rPh sb="142" eb="144">
      <t>シヒョウ</t>
    </rPh>
    <rPh sb="148" eb="151">
      <t>ケンゼンセイ</t>
    </rPh>
    <rPh sb="152" eb="154">
      <t>ハンダン</t>
    </rPh>
    <rPh sb="166" eb="168">
      <t>リュウドウ</t>
    </rPh>
    <rPh sb="168" eb="170">
      <t>ヒリツ</t>
    </rPh>
    <rPh sb="176" eb="180">
      <t>ルイジダンタイ</t>
    </rPh>
    <rPh sb="224" eb="227">
      <t>キギョウサイ</t>
    </rPh>
    <rPh sb="227" eb="229">
      <t>ザンダカ</t>
    </rPh>
    <rPh sb="229" eb="232">
      <t>タイジギョウ</t>
    </rPh>
    <rPh sb="232" eb="236">
      <t>キボヒリツ</t>
    </rPh>
    <rPh sb="238" eb="239">
      <t>キワ</t>
    </rPh>
    <rPh sb="241" eb="242">
      <t>タカ</t>
    </rPh>
    <rPh sb="243" eb="245">
      <t>スウチ</t>
    </rPh>
    <rPh sb="249" eb="251">
      <t>ジギョウ</t>
    </rPh>
    <rPh sb="251" eb="253">
      <t>キボ</t>
    </rPh>
    <rPh sb="254" eb="255">
      <t>タイ</t>
    </rPh>
    <rPh sb="257" eb="260">
      <t>キギョウサイ</t>
    </rPh>
    <rPh sb="261" eb="263">
      <t>ヒジョウ</t>
    </rPh>
    <rPh sb="264" eb="265">
      <t>オオ</t>
    </rPh>
    <rPh sb="268" eb="270">
      <t>レイワ</t>
    </rPh>
    <rPh sb="271" eb="273">
      <t>ネンド</t>
    </rPh>
    <rPh sb="273" eb="278">
      <t>ハッチュウブンコウジ</t>
    </rPh>
    <rPh sb="279" eb="283">
      <t>セイビジギョウ</t>
    </rPh>
    <rPh sb="284" eb="286">
      <t>カンリョウ</t>
    </rPh>
    <rPh sb="288" eb="290">
      <t>ヨテイ</t>
    </rPh>
    <rPh sb="299" eb="301">
      <t>カリイレ</t>
    </rPh>
    <rPh sb="302" eb="303">
      <t>ツヅ</t>
    </rPh>
    <rPh sb="307" eb="311">
      <t>コンゴスウネン</t>
    </rPh>
    <rPh sb="311" eb="312">
      <t>カン</t>
    </rPh>
    <rPh sb="313" eb="315">
      <t>ヒリツ</t>
    </rPh>
    <rPh sb="316" eb="317">
      <t>タカ</t>
    </rPh>
    <rPh sb="318" eb="320">
      <t>ジョウキョウ</t>
    </rPh>
    <rPh sb="321" eb="322">
      <t>ツヅ</t>
    </rPh>
    <rPh sb="326" eb="328">
      <t>ミコ</t>
    </rPh>
    <rPh sb="334" eb="339">
      <t>ケイヒカイシュウリツ</t>
    </rPh>
    <rPh sb="344" eb="346">
      <t>ヒジョウ</t>
    </rPh>
    <rPh sb="347" eb="348">
      <t>ヒク</t>
    </rPh>
    <rPh sb="350" eb="356">
      <t>イジカンリヒトウ</t>
    </rPh>
    <rPh sb="357" eb="361">
      <t>ケイヒサクゲン</t>
    </rPh>
    <rPh sb="363" eb="366">
      <t>セツゾクリツ</t>
    </rPh>
    <rPh sb="367" eb="369">
      <t>コウジョウ</t>
    </rPh>
    <rPh sb="372" eb="375">
      <t>アンテイテキ</t>
    </rPh>
    <rPh sb="376" eb="381">
      <t>シヨウリョウシュウニュウ</t>
    </rPh>
    <rPh sb="385" eb="387">
      <t>キュウム</t>
    </rPh>
    <rPh sb="388" eb="390">
      <t>カダイ</t>
    </rPh>
    <rPh sb="396" eb="402">
      <t>オスイショリゲンカ</t>
    </rPh>
    <rPh sb="403" eb="405">
      <t>ルイジ</t>
    </rPh>
    <rPh sb="405" eb="410">
      <t>ダンタイヘイキンチ</t>
    </rPh>
    <rPh sb="411" eb="413">
      <t>ヒカク</t>
    </rPh>
    <rPh sb="415" eb="417">
      <t>ヒジョウ</t>
    </rPh>
    <rPh sb="418" eb="419">
      <t>タカ</t>
    </rPh>
    <rPh sb="421" eb="423">
      <t>ウンエイ</t>
    </rPh>
    <rPh sb="427" eb="430">
      <t>コウリツカ</t>
    </rPh>
    <rPh sb="431" eb="433">
      <t>カダイ</t>
    </rPh>
    <rPh sb="439" eb="444">
      <t>シセツシヨウリツ</t>
    </rPh>
    <rPh sb="446" eb="450">
      <t>スイセンカリツ</t>
    </rPh>
    <rPh sb="461" eb="463">
      <t>ヒカク</t>
    </rPh>
    <rPh sb="465" eb="466">
      <t>ヒク</t>
    </rPh>
    <rPh sb="467" eb="468">
      <t>アタイ</t>
    </rPh>
    <rPh sb="469" eb="470">
      <t>シメ</t>
    </rPh>
    <rPh sb="475" eb="477">
      <t>セツゾク</t>
    </rPh>
    <rPh sb="477" eb="478">
      <t>リツ</t>
    </rPh>
    <rPh sb="479" eb="482">
      <t>フジュウブン</t>
    </rPh>
    <rPh sb="488" eb="490">
      <t>ジギョウ</t>
    </rPh>
    <rPh sb="491" eb="494">
      <t>シュウエキセイ</t>
    </rPh>
    <rPh sb="495" eb="496">
      <t>ヒク</t>
    </rPh>
    <rPh sb="500" eb="501">
      <t>オオ</t>
    </rPh>
    <rPh sb="503" eb="505">
      <t>ヨウイン</t>
    </rPh>
    <rPh sb="506" eb="507">
      <t>ヒト</t>
    </rPh>
    <rPh sb="522" eb="526">
      <t>ケイハツカツドウ</t>
    </rPh>
    <rPh sb="526" eb="527">
      <t>トウ</t>
    </rPh>
    <rPh sb="528" eb="529">
      <t>オコナ</t>
    </rPh>
    <rPh sb="531" eb="535">
      <t>スイセンカリツ</t>
    </rPh>
    <rPh sb="536" eb="537">
      <t>サラ</t>
    </rPh>
    <rPh sb="539" eb="541">
      <t>コウジョウ</t>
    </rPh>
    <rPh sb="542" eb="543">
      <t>ト</t>
    </rPh>
    <rPh sb="544" eb="545">
      <t>ク</t>
    </rPh>
    <rPh sb="549" eb="55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</si>
</sst>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321-476C-B74A-BFD63DABE9A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0.08</c:v>
                </c:pt>
              </c:numCache>
            </c:numRef>
          </c:val>
          <c:smooth val="0"/>
          <c:extLst>
            <c:ext xmlns:c16="http://schemas.microsoft.com/office/drawing/2014/chart" uri="{C3380CC4-5D6E-409C-BE32-E72D297353CC}">
              <c16:uniqueId val="{00000001-E321-476C-B74A-BFD63DABE9A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14.69</c:v>
                </c:pt>
              </c:numCache>
            </c:numRef>
          </c:val>
          <c:extLst>
            <c:ext xmlns:c16="http://schemas.microsoft.com/office/drawing/2014/chart" uri="{C3380CC4-5D6E-409C-BE32-E72D297353CC}">
              <c16:uniqueId val="{00000000-DFAD-45BC-8755-7A7E9B2EFE3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36.03</c:v>
                </c:pt>
              </c:numCache>
            </c:numRef>
          </c:val>
          <c:smooth val="0"/>
          <c:extLst>
            <c:ext xmlns:c16="http://schemas.microsoft.com/office/drawing/2014/chart" uri="{C3380CC4-5D6E-409C-BE32-E72D297353CC}">
              <c16:uniqueId val="{00000001-DFAD-45BC-8755-7A7E9B2EFE3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0</c:v>
                </c:pt>
                <c:pt idx="4">
                  <c:v>32.770000000000003</c:v>
                </c:pt>
              </c:numCache>
            </c:numRef>
          </c:val>
          <c:extLst>
            <c:ext xmlns:c16="http://schemas.microsoft.com/office/drawing/2014/chart" uri="{C3380CC4-5D6E-409C-BE32-E72D297353CC}">
              <c16:uniqueId val="{00000000-D7A4-4DF9-A83E-F07E0428763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63.97</c:v>
                </c:pt>
              </c:numCache>
            </c:numRef>
          </c:val>
          <c:smooth val="0"/>
          <c:extLst>
            <c:ext xmlns:c16="http://schemas.microsoft.com/office/drawing/2014/chart" uri="{C3380CC4-5D6E-409C-BE32-E72D297353CC}">
              <c16:uniqueId val="{00000001-D7A4-4DF9-A83E-F07E0428763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0</c:v>
                </c:pt>
                <c:pt idx="4">
                  <c:v>105.13</c:v>
                </c:pt>
              </c:numCache>
            </c:numRef>
          </c:val>
          <c:extLst>
            <c:ext xmlns:c16="http://schemas.microsoft.com/office/drawing/2014/chart" uri="{C3380CC4-5D6E-409C-BE32-E72D297353CC}">
              <c16:uniqueId val="{00000000-DA1C-4E05-BDEC-55E9DC4E0C7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98.85</c:v>
                </c:pt>
              </c:numCache>
            </c:numRef>
          </c:val>
          <c:smooth val="0"/>
          <c:extLst>
            <c:ext xmlns:c16="http://schemas.microsoft.com/office/drawing/2014/chart" uri="{C3380CC4-5D6E-409C-BE32-E72D297353CC}">
              <c16:uniqueId val="{00000001-DA1C-4E05-BDEC-55E9DC4E0C7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0</c:v>
                </c:pt>
                <c:pt idx="4">
                  <c:v>3.08</c:v>
                </c:pt>
              </c:numCache>
            </c:numRef>
          </c:val>
          <c:extLst>
            <c:ext xmlns:c16="http://schemas.microsoft.com/office/drawing/2014/chart" uri="{C3380CC4-5D6E-409C-BE32-E72D297353CC}">
              <c16:uniqueId val="{00000000-F21A-4C65-8A72-BD18B9E048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19.75</c:v>
                </c:pt>
              </c:numCache>
            </c:numRef>
          </c:val>
          <c:smooth val="0"/>
          <c:extLst>
            <c:ext xmlns:c16="http://schemas.microsoft.com/office/drawing/2014/chart" uri="{C3380CC4-5D6E-409C-BE32-E72D297353CC}">
              <c16:uniqueId val="{00000001-F21A-4C65-8A72-BD18B9E048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18D-4043-B835-85257C65E2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918D-4043-B835-85257C65E2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D14-4B60-A421-4454ECB167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313.61</c:v>
                </c:pt>
              </c:numCache>
            </c:numRef>
          </c:val>
          <c:smooth val="0"/>
          <c:extLst>
            <c:ext xmlns:c16="http://schemas.microsoft.com/office/drawing/2014/chart" uri="{C3380CC4-5D6E-409C-BE32-E72D297353CC}">
              <c16:uniqueId val="{00000001-1D14-4B60-A421-4454ECB167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0</c:v>
                </c:pt>
                <c:pt idx="4">
                  <c:v>306.57</c:v>
                </c:pt>
              </c:numCache>
            </c:numRef>
          </c:val>
          <c:extLst>
            <c:ext xmlns:c16="http://schemas.microsoft.com/office/drawing/2014/chart" uri="{C3380CC4-5D6E-409C-BE32-E72D297353CC}">
              <c16:uniqueId val="{00000000-51CD-4F0B-8E1B-32CAECD22A3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113.15</c:v>
                </c:pt>
              </c:numCache>
            </c:numRef>
          </c:val>
          <c:smooth val="0"/>
          <c:extLst>
            <c:ext xmlns:c16="http://schemas.microsoft.com/office/drawing/2014/chart" uri="{C3380CC4-5D6E-409C-BE32-E72D297353CC}">
              <c16:uniqueId val="{00000001-51CD-4F0B-8E1B-32CAECD22A3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22660.19</c:v>
                </c:pt>
              </c:numCache>
            </c:numRef>
          </c:val>
          <c:extLst>
            <c:ext xmlns:c16="http://schemas.microsoft.com/office/drawing/2014/chart" uri="{C3380CC4-5D6E-409C-BE32-E72D297353CC}">
              <c16:uniqueId val="{00000000-70CE-49F1-A3D5-11935491E7E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1219.99</c:v>
                </c:pt>
              </c:numCache>
            </c:numRef>
          </c:val>
          <c:smooth val="0"/>
          <c:extLst>
            <c:ext xmlns:c16="http://schemas.microsoft.com/office/drawing/2014/chart" uri="{C3380CC4-5D6E-409C-BE32-E72D297353CC}">
              <c16:uniqueId val="{00000001-70CE-49F1-A3D5-11935491E7E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0</c:v>
                </c:pt>
                <c:pt idx="4">
                  <c:v>24.05</c:v>
                </c:pt>
              </c:numCache>
            </c:numRef>
          </c:val>
          <c:extLst>
            <c:ext xmlns:c16="http://schemas.microsoft.com/office/drawing/2014/chart" uri="{C3380CC4-5D6E-409C-BE32-E72D297353CC}">
              <c16:uniqueId val="{00000000-5F66-416A-ABF6-1DC47A1090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48.61</c:v>
                </c:pt>
              </c:numCache>
            </c:numRef>
          </c:val>
          <c:smooth val="0"/>
          <c:extLst>
            <c:ext xmlns:c16="http://schemas.microsoft.com/office/drawing/2014/chart" uri="{C3380CC4-5D6E-409C-BE32-E72D297353CC}">
              <c16:uniqueId val="{00000001-5F66-416A-ABF6-1DC47A1090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589.12</c:v>
                </c:pt>
              </c:numCache>
            </c:numRef>
          </c:val>
          <c:extLst>
            <c:ext xmlns:c16="http://schemas.microsoft.com/office/drawing/2014/chart" uri="{C3380CC4-5D6E-409C-BE32-E72D297353CC}">
              <c16:uniqueId val="{00000000-8096-414F-B301-DCE74AF53F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319.42</c:v>
                </c:pt>
              </c:numCache>
            </c:numRef>
          </c:val>
          <c:smooth val="0"/>
          <c:extLst>
            <c:ext xmlns:c16="http://schemas.microsoft.com/office/drawing/2014/chart" uri="{C3380CC4-5D6E-409C-BE32-E72D297353CC}">
              <c16:uniqueId val="{00000001-8096-414F-B301-DCE74AF53F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和歌山県　御坊市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6" t="s">
        <v>1</v>
      </c>
      <c r="C7" s="56"/>
      <c r="D7" s="56"/>
      <c r="E7" s="56"/>
      <c r="F7" s="56"/>
      <c r="G7" s="56"/>
      <c r="H7" s="56"/>
      <c r="I7" s="56" t="s">
        <v>2</v>
      </c>
      <c r="J7" s="56"/>
      <c r="K7" s="56"/>
      <c r="L7" s="56"/>
      <c r="M7" s="56"/>
      <c r="N7" s="56"/>
      <c r="O7" s="56"/>
      <c r="P7" s="56" t="s">
        <v>3</v>
      </c>
      <c r="Q7" s="56"/>
      <c r="R7" s="56"/>
      <c r="S7" s="56"/>
      <c r="T7" s="56"/>
      <c r="U7" s="56"/>
      <c r="V7" s="56"/>
      <c r="W7" s="56" t="s">
        <v>4</v>
      </c>
      <c r="X7" s="56"/>
      <c r="Y7" s="56"/>
      <c r="Z7" s="56"/>
      <c r="AA7" s="56"/>
      <c r="AB7" s="56"/>
      <c r="AC7" s="56"/>
      <c r="AD7" s="56" t="s">
        <v>5</v>
      </c>
      <c r="AE7" s="56"/>
      <c r="AF7" s="56"/>
      <c r="AG7" s="56"/>
      <c r="AH7" s="56"/>
      <c r="AI7" s="56"/>
      <c r="AJ7" s="56"/>
      <c r="AK7" s="3"/>
      <c r="AL7" s="56" t="s">
        <v>6</v>
      </c>
      <c r="AM7" s="56"/>
      <c r="AN7" s="56"/>
      <c r="AO7" s="56"/>
      <c r="AP7" s="56"/>
      <c r="AQ7" s="56"/>
      <c r="AR7" s="56"/>
      <c r="AS7" s="56"/>
      <c r="AT7" s="56" t="s">
        <v>7</v>
      </c>
      <c r="AU7" s="56"/>
      <c r="AV7" s="56"/>
      <c r="AW7" s="56"/>
      <c r="AX7" s="56"/>
      <c r="AY7" s="56"/>
      <c r="AZ7" s="56"/>
      <c r="BA7" s="56"/>
      <c r="BB7" s="56" t="s">
        <v>8</v>
      </c>
      <c r="BC7" s="56"/>
      <c r="BD7" s="56"/>
      <c r="BE7" s="56"/>
      <c r="BF7" s="56"/>
      <c r="BG7" s="56"/>
      <c r="BH7" s="56"/>
      <c r="BI7" s="56"/>
      <c r="BJ7" s="3"/>
      <c r="BK7" s="3"/>
      <c r="BL7" s="74" t="s">
        <v>9</v>
      </c>
      <c r="BM7" s="75"/>
      <c r="BN7" s="75"/>
      <c r="BO7" s="75"/>
      <c r="BP7" s="75"/>
      <c r="BQ7" s="75"/>
      <c r="BR7" s="75"/>
      <c r="BS7" s="75"/>
      <c r="BT7" s="75"/>
      <c r="BU7" s="75"/>
      <c r="BV7" s="75"/>
      <c r="BW7" s="75"/>
      <c r="BX7" s="75"/>
      <c r="BY7" s="7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71" t="str">
        <f>データ!$M$6</f>
        <v>非設置</v>
      </c>
      <c r="AE8" s="71"/>
      <c r="AF8" s="71"/>
      <c r="AG8" s="71"/>
      <c r="AH8" s="71"/>
      <c r="AI8" s="71"/>
      <c r="AJ8" s="71"/>
      <c r="AK8" s="3"/>
      <c r="AL8" s="50">
        <f>データ!S6</f>
        <v>21540</v>
      </c>
      <c r="AM8" s="50"/>
      <c r="AN8" s="50"/>
      <c r="AO8" s="50"/>
      <c r="AP8" s="50"/>
      <c r="AQ8" s="50"/>
      <c r="AR8" s="50"/>
      <c r="AS8" s="50"/>
      <c r="AT8" s="51">
        <f>データ!T6</f>
        <v>43.91</v>
      </c>
      <c r="AU8" s="51"/>
      <c r="AV8" s="51"/>
      <c r="AW8" s="51"/>
      <c r="AX8" s="51"/>
      <c r="AY8" s="51"/>
      <c r="AZ8" s="51"/>
      <c r="BA8" s="51"/>
      <c r="BB8" s="51">
        <f>データ!U6</f>
        <v>490.55</v>
      </c>
      <c r="BC8" s="51"/>
      <c r="BD8" s="51"/>
      <c r="BE8" s="51"/>
      <c r="BF8" s="51"/>
      <c r="BG8" s="51"/>
      <c r="BH8" s="51"/>
      <c r="BI8" s="51"/>
      <c r="BJ8" s="3"/>
      <c r="BK8" s="3"/>
      <c r="BL8" s="66" t="s">
        <v>10</v>
      </c>
      <c r="BM8" s="67"/>
      <c r="BN8" s="68" t="s">
        <v>11</v>
      </c>
      <c r="BO8" s="68"/>
      <c r="BP8" s="68"/>
      <c r="BQ8" s="68"/>
      <c r="BR8" s="68"/>
      <c r="BS8" s="68"/>
      <c r="BT8" s="68"/>
      <c r="BU8" s="68"/>
      <c r="BV8" s="68"/>
      <c r="BW8" s="68"/>
      <c r="BX8" s="68"/>
      <c r="BY8" s="69"/>
    </row>
    <row r="9" spans="1:78" ht="18.75" customHeight="1">
      <c r="A9" s="2"/>
      <c r="B9" s="56" t="s">
        <v>12</v>
      </c>
      <c r="C9" s="56"/>
      <c r="D9" s="56"/>
      <c r="E9" s="56"/>
      <c r="F9" s="56"/>
      <c r="G9" s="56"/>
      <c r="H9" s="56"/>
      <c r="I9" s="56" t="s">
        <v>13</v>
      </c>
      <c r="J9" s="56"/>
      <c r="K9" s="56"/>
      <c r="L9" s="56"/>
      <c r="M9" s="56"/>
      <c r="N9" s="56"/>
      <c r="O9" s="56"/>
      <c r="P9" s="56" t="s">
        <v>14</v>
      </c>
      <c r="Q9" s="56"/>
      <c r="R9" s="56"/>
      <c r="S9" s="56"/>
      <c r="T9" s="56"/>
      <c r="U9" s="56"/>
      <c r="V9" s="56"/>
      <c r="W9" s="56" t="s">
        <v>15</v>
      </c>
      <c r="X9" s="56"/>
      <c r="Y9" s="56"/>
      <c r="Z9" s="56"/>
      <c r="AA9" s="56"/>
      <c r="AB9" s="56"/>
      <c r="AC9" s="56"/>
      <c r="AD9" s="56" t="s">
        <v>16</v>
      </c>
      <c r="AE9" s="56"/>
      <c r="AF9" s="56"/>
      <c r="AG9" s="56"/>
      <c r="AH9" s="56"/>
      <c r="AI9" s="56"/>
      <c r="AJ9" s="56"/>
      <c r="AK9" s="3"/>
      <c r="AL9" s="56" t="s">
        <v>17</v>
      </c>
      <c r="AM9" s="56"/>
      <c r="AN9" s="56"/>
      <c r="AO9" s="56"/>
      <c r="AP9" s="56"/>
      <c r="AQ9" s="56"/>
      <c r="AR9" s="56"/>
      <c r="AS9" s="56"/>
      <c r="AT9" s="56" t="s">
        <v>18</v>
      </c>
      <c r="AU9" s="56"/>
      <c r="AV9" s="56"/>
      <c r="AW9" s="56"/>
      <c r="AX9" s="56"/>
      <c r="AY9" s="56"/>
      <c r="AZ9" s="56"/>
      <c r="BA9" s="56"/>
      <c r="BB9" s="56" t="s">
        <v>19</v>
      </c>
      <c r="BC9" s="56"/>
      <c r="BD9" s="56"/>
      <c r="BE9" s="56"/>
      <c r="BF9" s="56"/>
      <c r="BG9" s="56"/>
      <c r="BH9" s="56"/>
      <c r="BI9" s="56"/>
      <c r="BJ9" s="3"/>
      <c r="BK9" s="3"/>
      <c r="BL9" s="57" t="s">
        <v>20</v>
      </c>
      <c r="BM9" s="58"/>
      <c r="BN9" s="59" t="s">
        <v>21</v>
      </c>
      <c r="BO9" s="59"/>
      <c r="BP9" s="59"/>
      <c r="BQ9" s="59"/>
      <c r="BR9" s="59"/>
      <c r="BS9" s="59"/>
      <c r="BT9" s="59"/>
      <c r="BU9" s="59"/>
      <c r="BV9" s="59"/>
      <c r="BW9" s="59"/>
      <c r="BX9" s="59"/>
      <c r="BY9" s="60"/>
    </row>
    <row r="10" spans="1:78" ht="18.75" customHeight="1">
      <c r="A10" s="2"/>
      <c r="B10" s="51" t="str">
        <f>データ!N6</f>
        <v>-</v>
      </c>
      <c r="C10" s="51"/>
      <c r="D10" s="51"/>
      <c r="E10" s="51"/>
      <c r="F10" s="51"/>
      <c r="G10" s="51"/>
      <c r="H10" s="51"/>
      <c r="I10" s="51">
        <f>データ!O6</f>
        <v>48.12</v>
      </c>
      <c r="J10" s="51"/>
      <c r="K10" s="51"/>
      <c r="L10" s="51"/>
      <c r="M10" s="51"/>
      <c r="N10" s="51"/>
      <c r="O10" s="51"/>
      <c r="P10" s="51">
        <f>データ!P6</f>
        <v>8.1</v>
      </c>
      <c r="Q10" s="51"/>
      <c r="R10" s="51"/>
      <c r="S10" s="51"/>
      <c r="T10" s="51"/>
      <c r="U10" s="51"/>
      <c r="V10" s="51"/>
      <c r="W10" s="51">
        <f>データ!Q6</f>
        <v>100</v>
      </c>
      <c r="X10" s="51"/>
      <c r="Y10" s="51"/>
      <c r="Z10" s="51"/>
      <c r="AA10" s="51"/>
      <c r="AB10" s="51"/>
      <c r="AC10" s="51"/>
      <c r="AD10" s="50">
        <f>データ!R6</f>
        <v>3190</v>
      </c>
      <c r="AE10" s="50"/>
      <c r="AF10" s="50"/>
      <c r="AG10" s="50"/>
      <c r="AH10" s="50"/>
      <c r="AI10" s="50"/>
      <c r="AJ10" s="50"/>
      <c r="AK10" s="2"/>
      <c r="AL10" s="50">
        <f>データ!V6</f>
        <v>1727</v>
      </c>
      <c r="AM10" s="50"/>
      <c r="AN10" s="50"/>
      <c r="AO10" s="50"/>
      <c r="AP10" s="50"/>
      <c r="AQ10" s="50"/>
      <c r="AR10" s="50"/>
      <c r="AS10" s="50"/>
      <c r="AT10" s="51">
        <f>データ!W6</f>
        <v>0.61</v>
      </c>
      <c r="AU10" s="51"/>
      <c r="AV10" s="51"/>
      <c r="AW10" s="51"/>
      <c r="AX10" s="51"/>
      <c r="AY10" s="51"/>
      <c r="AZ10" s="51"/>
      <c r="BA10" s="51"/>
      <c r="BB10" s="51">
        <f>データ!X6</f>
        <v>2831.15</v>
      </c>
      <c r="BC10" s="51"/>
      <c r="BD10" s="51"/>
      <c r="BE10" s="51"/>
      <c r="BF10" s="51"/>
      <c r="BG10" s="51"/>
      <c r="BH10" s="51"/>
      <c r="BI10" s="51"/>
      <c r="BJ10" s="2"/>
      <c r="BK10" s="2"/>
      <c r="BL10" s="52" t="s">
        <v>22</v>
      </c>
      <c r="BM10" s="53"/>
      <c r="BN10" s="54" t="s">
        <v>23</v>
      </c>
      <c r="BO10" s="54"/>
      <c r="BP10" s="54"/>
      <c r="BQ10" s="54"/>
      <c r="BR10" s="54"/>
      <c r="BS10" s="54"/>
      <c r="BT10" s="54"/>
      <c r="BU10" s="54"/>
      <c r="BV10" s="54"/>
      <c r="BW10" s="54"/>
      <c r="BX10" s="54"/>
      <c r="BY10" s="5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3" t="s">
        <v>117</v>
      </c>
      <c r="BM16" s="44"/>
      <c r="BN16" s="44"/>
      <c r="BO16" s="44"/>
      <c r="BP16" s="44"/>
      <c r="BQ16" s="44"/>
      <c r="BR16" s="44"/>
      <c r="BS16" s="44"/>
      <c r="BT16" s="44"/>
      <c r="BU16" s="44"/>
      <c r="BV16" s="44"/>
      <c r="BW16" s="44"/>
      <c r="BX16" s="44"/>
      <c r="BY16" s="44"/>
      <c r="BZ16" s="45"/>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3"/>
      <c r="BM17" s="44"/>
      <c r="BN17" s="44"/>
      <c r="BO17" s="44"/>
      <c r="BP17" s="44"/>
      <c r="BQ17" s="44"/>
      <c r="BR17" s="44"/>
      <c r="BS17" s="44"/>
      <c r="BT17" s="44"/>
      <c r="BU17" s="44"/>
      <c r="BV17" s="44"/>
      <c r="BW17" s="44"/>
      <c r="BX17" s="44"/>
      <c r="BY17" s="44"/>
      <c r="BZ17" s="45"/>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3"/>
      <c r="BM18" s="44"/>
      <c r="BN18" s="44"/>
      <c r="BO18" s="44"/>
      <c r="BP18" s="44"/>
      <c r="BQ18" s="44"/>
      <c r="BR18" s="44"/>
      <c r="BS18" s="44"/>
      <c r="BT18" s="44"/>
      <c r="BU18" s="44"/>
      <c r="BV18" s="44"/>
      <c r="BW18" s="44"/>
      <c r="BX18" s="44"/>
      <c r="BY18" s="44"/>
      <c r="BZ18" s="45"/>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3"/>
      <c r="BM19" s="44"/>
      <c r="BN19" s="44"/>
      <c r="BO19" s="44"/>
      <c r="BP19" s="44"/>
      <c r="BQ19" s="44"/>
      <c r="BR19" s="44"/>
      <c r="BS19" s="44"/>
      <c r="BT19" s="44"/>
      <c r="BU19" s="44"/>
      <c r="BV19" s="44"/>
      <c r="BW19" s="44"/>
      <c r="BX19" s="44"/>
      <c r="BY19" s="44"/>
      <c r="BZ19" s="45"/>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3"/>
      <c r="BM20" s="44"/>
      <c r="BN20" s="44"/>
      <c r="BO20" s="44"/>
      <c r="BP20" s="44"/>
      <c r="BQ20" s="44"/>
      <c r="BR20" s="44"/>
      <c r="BS20" s="44"/>
      <c r="BT20" s="44"/>
      <c r="BU20" s="44"/>
      <c r="BV20" s="44"/>
      <c r="BW20" s="44"/>
      <c r="BX20" s="44"/>
      <c r="BY20" s="44"/>
      <c r="BZ20" s="45"/>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3"/>
      <c r="BM21" s="44"/>
      <c r="BN21" s="44"/>
      <c r="BO21" s="44"/>
      <c r="BP21" s="44"/>
      <c r="BQ21" s="44"/>
      <c r="BR21" s="44"/>
      <c r="BS21" s="44"/>
      <c r="BT21" s="44"/>
      <c r="BU21" s="44"/>
      <c r="BV21" s="44"/>
      <c r="BW21" s="44"/>
      <c r="BX21" s="44"/>
      <c r="BY21" s="44"/>
      <c r="BZ21" s="45"/>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3"/>
      <c r="BM22" s="44"/>
      <c r="BN22" s="44"/>
      <c r="BO22" s="44"/>
      <c r="BP22" s="44"/>
      <c r="BQ22" s="44"/>
      <c r="BR22" s="44"/>
      <c r="BS22" s="44"/>
      <c r="BT22" s="44"/>
      <c r="BU22" s="44"/>
      <c r="BV22" s="44"/>
      <c r="BW22" s="44"/>
      <c r="BX22" s="44"/>
      <c r="BY22" s="44"/>
      <c r="BZ22" s="45"/>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3"/>
      <c r="BM23" s="44"/>
      <c r="BN23" s="44"/>
      <c r="BO23" s="44"/>
      <c r="BP23" s="44"/>
      <c r="BQ23" s="44"/>
      <c r="BR23" s="44"/>
      <c r="BS23" s="44"/>
      <c r="BT23" s="44"/>
      <c r="BU23" s="44"/>
      <c r="BV23" s="44"/>
      <c r="BW23" s="44"/>
      <c r="BX23" s="44"/>
      <c r="BY23" s="44"/>
      <c r="BZ23" s="45"/>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3"/>
      <c r="BM24" s="44"/>
      <c r="BN24" s="44"/>
      <c r="BO24" s="44"/>
      <c r="BP24" s="44"/>
      <c r="BQ24" s="44"/>
      <c r="BR24" s="44"/>
      <c r="BS24" s="44"/>
      <c r="BT24" s="44"/>
      <c r="BU24" s="44"/>
      <c r="BV24" s="44"/>
      <c r="BW24" s="44"/>
      <c r="BX24" s="44"/>
      <c r="BY24" s="44"/>
      <c r="BZ24" s="45"/>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3"/>
      <c r="BM25" s="44"/>
      <c r="BN25" s="44"/>
      <c r="BO25" s="44"/>
      <c r="BP25" s="44"/>
      <c r="BQ25" s="44"/>
      <c r="BR25" s="44"/>
      <c r="BS25" s="44"/>
      <c r="BT25" s="44"/>
      <c r="BU25" s="44"/>
      <c r="BV25" s="44"/>
      <c r="BW25" s="44"/>
      <c r="BX25" s="44"/>
      <c r="BY25" s="44"/>
      <c r="BZ25" s="45"/>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3"/>
      <c r="BM26" s="44"/>
      <c r="BN26" s="44"/>
      <c r="BO26" s="44"/>
      <c r="BP26" s="44"/>
      <c r="BQ26" s="44"/>
      <c r="BR26" s="44"/>
      <c r="BS26" s="44"/>
      <c r="BT26" s="44"/>
      <c r="BU26" s="44"/>
      <c r="BV26" s="44"/>
      <c r="BW26" s="44"/>
      <c r="BX26" s="44"/>
      <c r="BY26" s="44"/>
      <c r="BZ26" s="45"/>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3"/>
      <c r="BM27" s="44"/>
      <c r="BN27" s="44"/>
      <c r="BO27" s="44"/>
      <c r="BP27" s="44"/>
      <c r="BQ27" s="44"/>
      <c r="BR27" s="44"/>
      <c r="BS27" s="44"/>
      <c r="BT27" s="44"/>
      <c r="BU27" s="44"/>
      <c r="BV27" s="44"/>
      <c r="BW27" s="44"/>
      <c r="BX27" s="44"/>
      <c r="BY27" s="44"/>
      <c r="BZ27" s="45"/>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3"/>
      <c r="BM28" s="44"/>
      <c r="BN28" s="44"/>
      <c r="BO28" s="44"/>
      <c r="BP28" s="44"/>
      <c r="BQ28" s="44"/>
      <c r="BR28" s="44"/>
      <c r="BS28" s="44"/>
      <c r="BT28" s="44"/>
      <c r="BU28" s="44"/>
      <c r="BV28" s="44"/>
      <c r="BW28" s="44"/>
      <c r="BX28" s="44"/>
      <c r="BY28" s="44"/>
      <c r="BZ28" s="45"/>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3"/>
      <c r="BM29" s="44"/>
      <c r="BN29" s="44"/>
      <c r="BO29" s="44"/>
      <c r="BP29" s="44"/>
      <c r="BQ29" s="44"/>
      <c r="BR29" s="44"/>
      <c r="BS29" s="44"/>
      <c r="BT29" s="44"/>
      <c r="BU29" s="44"/>
      <c r="BV29" s="44"/>
      <c r="BW29" s="44"/>
      <c r="BX29" s="44"/>
      <c r="BY29" s="44"/>
      <c r="BZ29" s="45"/>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3"/>
      <c r="BM30" s="44"/>
      <c r="BN30" s="44"/>
      <c r="BO30" s="44"/>
      <c r="BP30" s="44"/>
      <c r="BQ30" s="44"/>
      <c r="BR30" s="44"/>
      <c r="BS30" s="44"/>
      <c r="BT30" s="44"/>
      <c r="BU30" s="44"/>
      <c r="BV30" s="44"/>
      <c r="BW30" s="44"/>
      <c r="BX30" s="44"/>
      <c r="BY30" s="44"/>
      <c r="BZ30" s="45"/>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3"/>
      <c r="BM31" s="44"/>
      <c r="BN31" s="44"/>
      <c r="BO31" s="44"/>
      <c r="BP31" s="44"/>
      <c r="BQ31" s="44"/>
      <c r="BR31" s="44"/>
      <c r="BS31" s="44"/>
      <c r="BT31" s="44"/>
      <c r="BU31" s="44"/>
      <c r="BV31" s="44"/>
      <c r="BW31" s="44"/>
      <c r="BX31" s="44"/>
      <c r="BY31" s="44"/>
      <c r="BZ31" s="45"/>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3"/>
      <c r="BM32" s="44"/>
      <c r="BN32" s="44"/>
      <c r="BO32" s="44"/>
      <c r="BP32" s="44"/>
      <c r="BQ32" s="44"/>
      <c r="BR32" s="44"/>
      <c r="BS32" s="44"/>
      <c r="BT32" s="44"/>
      <c r="BU32" s="44"/>
      <c r="BV32" s="44"/>
      <c r="BW32" s="44"/>
      <c r="BX32" s="44"/>
      <c r="BY32" s="44"/>
      <c r="BZ32" s="45"/>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3"/>
      <c r="BM33" s="44"/>
      <c r="BN33" s="44"/>
      <c r="BO33" s="44"/>
      <c r="BP33" s="44"/>
      <c r="BQ33" s="44"/>
      <c r="BR33" s="44"/>
      <c r="BS33" s="44"/>
      <c r="BT33" s="44"/>
      <c r="BU33" s="44"/>
      <c r="BV33" s="44"/>
      <c r="BW33" s="44"/>
      <c r="BX33" s="44"/>
      <c r="BY33" s="44"/>
      <c r="BZ33" s="45"/>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3"/>
      <c r="BM34" s="44"/>
      <c r="BN34" s="44"/>
      <c r="BO34" s="44"/>
      <c r="BP34" s="44"/>
      <c r="BQ34" s="44"/>
      <c r="BR34" s="44"/>
      <c r="BS34" s="44"/>
      <c r="BT34" s="44"/>
      <c r="BU34" s="44"/>
      <c r="BV34" s="44"/>
      <c r="BW34" s="44"/>
      <c r="BX34" s="44"/>
      <c r="BY34" s="44"/>
      <c r="BZ34" s="45"/>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3"/>
      <c r="BM35" s="44"/>
      <c r="BN35" s="44"/>
      <c r="BO35" s="44"/>
      <c r="BP35" s="44"/>
      <c r="BQ35" s="44"/>
      <c r="BR35" s="44"/>
      <c r="BS35" s="44"/>
      <c r="BT35" s="44"/>
      <c r="BU35" s="44"/>
      <c r="BV35" s="44"/>
      <c r="BW35" s="44"/>
      <c r="BX35" s="44"/>
      <c r="BY35" s="44"/>
      <c r="BZ35" s="45"/>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3"/>
      <c r="BM36" s="44"/>
      <c r="BN36" s="44"/>
      <c r="BO36" s="44"/>
      <c r="BP36" s="44"/>
      <c r="BQ36" s="44"/>
      <c r="BR36" s="44"/>
      <c r="BS36" s="44"/>
      <c r="BT36" s="44"/>
      <c r="BU36" s="44"/>
      <c r="BV36" s="44"/>
      <c r="BW36" s="44"/>
      <c r="BX36" s="44"/>
      <c r="BY36" s="44"/>
      <c r="BZ36" s="45"/>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3"/>
      <c r="BM37" s="44"/>
      <c r="BN37" s="44"/>
      <c r="BO37" s="44"/>
      <c r="BP37" s="44"/>
      <c r="BQ37" s="44"/>
      <c r="BR37" s="44"/>
      <c r="BS37" s="44"/>
      <c r="BT37" s="44"/>
      <c r="BU37" s="44"/>
      <c r="BV37" s="44"/>
      <c r="BW37" s="44"/>
      <c r="BX37" s="44"/>
      <c r="BY37" s="44"/>
      <c r="BZ37" s="45"/>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3"/>
      <c r="BM38" s="44"/>
      <c r="BN38" s="44"/>
      <c r="BO38" s="44"/>
      <c r="BP38" s="44"/>
      <c r="BQ38" s="44"/>
      <c r="BR38" s="44"/>
      <c r="BS38" s="44"/>
      <c r="BT38" s="44"/>
      <c r="BU38" s="44"/>
      <c r="BV38" s="44"/>
      <c r="BW38" s="44"/>
      <c r="BX38" s="44"/>
      <c r="BY38" s="44"/>
      <c r="BZ38" s="45"/>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3"/>
      <c r="BM39" s="44"/>
      <c r="BN39" s="44"/>
      <c r="BO39" s="44"/>
      <c r="BP39" s="44"/>
      <c r="BQ39" s="44"/>
      <c r="BR39" s="44"/>
      <c r="BS39" s="44"/>
      <c r="BT39" s="44"/>
      <c r="BU39" s="44"/>
      <c r="BV39" s="44"/>
      <c r="BW39" s="44"/>
      <c r="BX39" s="44"/>
      <c r="BY39" s="44"/>
      <c r="BZ39" s="45"/>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3"/>
      <c r="BM40" s="44"/>
      <c r="BN40" s="44"/>
      <c r="BO40" s="44"/>
      <c r="BP40" s="44"/>
      <c r="BQ40" s="44"/>
      <c r="BR40" s="44"/>
      <c r="BS40" s="44"/>
      <c r="BT40" s="44"/>
      <c r="BU40" s="44"/>
      <c r="BV40" s="44"/>
      <c r="BW40" s="44"/>
      <c r="BX40" s="44"/>
      <c r="BY40" s="44"/>
      <c r="BZ40" s="45"/>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3"/>
      <c r="BM41" s="44"/>
      <c r="BN41" s="44"/>
      <c r="BO41" s="44"/>
      <c r="BP41" s="44"/>
      <c r="BQ41" s="44"/>
      <c r="BR41" s="44"/>
      <c r="BS41" s="44"/>
      <c r="BT41" s="44"/>
      <c r="BU41" s="44"/>
      <c r="BV41" s="44"/>
      <c r="BW41" s="44"/>
      <c r="BX41" s="44"/>
      <c r="BY41" s="44"/>
      <c r="BZ41" s="45"/>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3"/>
      <c r="BM42" s="44"/>
      <c r="BN42" s="44"/>
      <c r="BO42" s="44"/>
      <c r="BP42" s="44"/>
      <c r="BQ42" s="44"/>
      <c r="BR42" s="44"/>
      <c r="BS42" s="44"/>
      <c r="BT42" s="44"/>
      <c r="BU42" s="44"/>
      <c r="BV42" s="44"/>
      <c r="BW42" s="44"/>
      <c r="BX42" s="44"/>
      <c r="BY42" s="44"/>
      <c r="BZ42" s="45"/>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3"/>
      <c r="BM43" s="44"/>
      <c r="BN43" s="44"/>
      <c r="BO43" s="44"/>
      <c r="BP43" s="44"/>
      <c r="BQ43" s="44"/>
      <c r="BR43" s="44"/>
      <c r="BS43" s="44"/>
      <c r="BT43" s="44"/>
      <c r="BU43" s="44"/>
      <c r="BV43" s="44"/>
      <c r="BW43" s="44"/>
      <c r="BX43" s="44"/>
      <c r="BY43" s="44"/>
      <c r="BZ43" s="45"/>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6"/>
      <c r="BM44" s="47"/>
      <c r="BN44" s="47"/>
      <c r="BO44" s="47"/>
      <c r="BP44" s="47"/>
      <c r="BQ44" s="47"/>
      <c r="BR44" s="47"/>
      <c r="BS44" s="47"/>
      <c r="BT44" s="47"/>
      <c r="BU44" s="47"/>
      <c r="BV44" s="47"/>
      <c r="BW44" s="47"/>
      <c r="BX44" s="47"/>
      <c r="BY44" s="47"/>
      <c r="BZ44" s="48"/>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116</v>
      </c>
      <c r="BM66" s="44"/>
      <c r="BN66" s="44"/>
      <c r="BO66" s="44"/>
      <c r="BP66" s="44"/>
      <c r="BQ66" s="44"/>
      <c r="BR66" s="44"/>
      <c r="BS66" s="44"/>
      <c r="BT66" s="44"/>
      <c r="BU66" s="44"/>
      <c r="BV66" s="44"/>
      <c r="BW66" s="44"/>
      <c r="BX66" s="44"/>
      <c r="BY66" s="44"/>
      <c r="BZ66" s="45"/>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t9elueSlNkVpIurjQP5u801JFWmnE6UgUZBaEACIDgy54P1MHuIupks6EoeetxvLK6DvrdwWqlQ7nKhHd+KL+A==" saltValue="xdhhNGuHfSzTkhBaABCZF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cols>
    <col min="2" max="144" width="11.875" customWidth="1"/>
  </cols>
  <sheetData>
    <row r="1" spans="1:148">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c r="A6" s="14" t="s">
        <v>95</v>
      </c>
      <c r="B6" s="19">
        <f>B7</f>
        <v>2023</v>
      </c>
      <c r="C6" s="19">
        <f t="shared" ref="C6:X6" si="3">C7</f>
        <v>302058</v>
      </c>
      <c r="D6" s="19">
        <f t="shared" si="3"/>
        <v>46</v>
      </c>
      <c r="E6" s="19">
        <f t="shared" si="3"/>
        <v>17</v>
      </c>
      <c r="F6" s="19">
        <f t="shared" si="3"/>
        <v>4</v>
      </c>
      <c r="G6" s="19">
        <f t="shared" si="3"/>
        <v>0</v>
      </c>
      <c r="H6" s="19" t="str">
        <f t="shared" si="3"/>
        <v>和歌山県　御坊市</v>
      </c>
      <c r="I6" s="19" t="str">
        <f t="shared" si="3"/>
        <v>法適用</v>
      </c>
      <c r="J6" s="19" t="str">
        <f t="shared" si="3"/>
        <v>下水道事業</v>
      </c>
      <c r="K6" s="19" t="str">
        <f t="shared" si="3"/>
        <v>特定環境保全公共下水道</v>
      </c>
      <c r="L6" s="19" t="str">
        <f t="shared" si="3"/>
        <v>D3</v>
      </c>
      <c r="M6" s="19" t="str">
        <f t="shared" si="3"/>
        <v>非設置</v>
      </c>
      <c r="N6" s="20" t="str">
        <f t="shared" si="3"/>
        <v>-</v>
      </c>
      <c r="O6" s="20">
        <f t="shared" si="3"/>
        <v>48.12</v>
      </c>
      <c r="P6" s="20">
        <f t="shared" si="3"/>
        <v>8.1</v>
      </c>
      <c r="Q6" s="20">
        <f t="shared" si="3"/>
        <v>100</v>
      </c>
      <c r="R6" s="20">
        <f t="shared" si="3"/>
        <v>3190</v>
      </c>
      <c r="S6" s="20">
        <f t="shared" si="3"/>
        <v>21540</v>
      </c>
      <c r="T6" s="20">
        <f t="shared" si="3"/>
        <v>43.91</v>
      </c>
      <c r="U6" s="20">
        <f t="shared" si="3"/>
        <v>490.55</v>
      </c>
      <c r="V6" s="20">
        <f t="shared" si="3"/>
        <v>1727</v>
      </c>
      <c r="W6" s="20">
        <f t="shared" si="3"/>
        <v>0.61</v>
      </c>
      <c r="X6" s="20">
        <f t="shared" si="3"/>
        <v>2831.15</v>
      </c>
      <c r="Y6" s="21" t="str">
        <f>IF(Y7="",NA(),Y7)</f>
        <v>-</v>
      </c>
      <c r="Z6" s="21" t="str">
        <f t="shared" ref="Z6:AH6" si="4">IF(Z7="",NA(),Z7)</f>
        <v>-</v>
      </c>
      <c r="AA6" s="21" t="str">
        <f t="shared" si="4"/>
        <v>-</v>
      </c>
      <c r="AB6" s="21" t="str">
        <f t="shared" si="4"/>
        <v>-</v>
      </c>
      <c r="AC6" s="21">
        <f t="shared" si="4"/>
        <v>105.13</v>
      </c>
      <c r="AD6" s="21" t="str">
        <f t="shared" si="4"/>
        <v>-</v>
      </c>
      <c r="AE6" s="21" t="str">
        <f t="shared" si="4"/>
        <v>-</v>
      </c>
      <c r="AF6" s="21" t="str">
        <f t="shared" si="4"/>
        <v>-</v>
      </c>
      <c r="AG6" s="21" t="str">
        <f t="shared" si="4"/>
        <v>-</v>
      </c>
      <c r="AH6" s="21">
        <f t="shared" si="4"/>
        <v>98.85</v>
      </c>
      <c r="AI6" s="20" t="str">
        <f>IF(AI7="","",IF(AI7="-","【-】","【"&amp;SUBSTITUTE(TEXT(AI7,"#,##0.00"),"-","△")&amp;"】"))</f>
        <v>【105.09】</v>
      </c>
      <c r="AJ6" s="21" t="str">
        <f>IF(AJ7="",NA(),AJ7)</f>
        <v>-</v>
      </c>
      <c r="AK6" s="21" t="str">
        <f t="shared" ref="AK6:AS6" si="5">IF(AK7="",NA(),AK7)</f>
        <v>-</v>
      </c>
      <c r="AL6" s="21" t="str">
        <f t="shared" si="5"/>
        <v>-</v>
      </c>
      <c r="AM6" s="21" t="str">
        <f t="shared" si="5"/>
        <v>-</v>
      </c>
      <c r="AN6" s="20">
        <f t="shared" si="5"/>
        <v>0</v>
      </c>
      <c r="AO6" s="21" t="str">
        <f t="shared" si="5"/>
        <v>-</v>
      </c>
      <c r="AP6" s="21" t="str">
        <f t="shared" si="5"/>
        <v>-</v>
      </c>
      <c r="AQ6" s="21" t="str">
        <f t="shared" si="5"/>
        <v>-</v>
      </c>
      <c r="AR6" s="21" t="str">
        <f t="shared" si="5"/>
        <v>-</v>
      </c>
      <c r="AS6" s="21">
        <f t="shared" si="5"/>
        <v>313.61</v>
      </c>
      <c r="AT6" s="20" t="str">
        <f>IF(AT7="","",IF(AT7="-","【-】","【"&amp;SUBSTITUTE(TEXT(AT7,"#,##0.00"),"-","△")&amp;"】"))</f>
        <v>【65.73】</v>
      </c>
      <c r="AU6" s="21" t="str">
        <f>IF(AU7="",NA(),AU7)</f>
        <v>-</v>
      </c>
      <c r="AV6" s="21" t="str">
        <f t="shared" ref="AV6:BD6" si="6">IF(AV7="",NA(),AV7)</f>
        <v>-</v>
      </c>
      <c r="AW6" s="21" t="str">
        <f t="shared" si="6"/>
        <v>-</v>
      </c>
      <c r="AX6" s="21" t="str">
        <f t="shared" si="6"/>
        <v>-</v>
      </c>
      <c r="AY6" s="21">
        <f t="shared" si="6"/>
        <v>306.57</v>
      </c>
      <c r="AZ6" s="21" t="str">
        <f t="shared" si="6"/>
        <v>-</v>
      </c>
      <c r="BA6" s="21" t="str">
        <f t="shared" si="6"/>
        <v>-</v>
      </c>
      <c r="BB6" s="21" t="str">
        <f t="shared" si="6"/>
        <v>-</v>
      </c>
      <c r="BC6" s="21" t="str">
        <f t="shared" si="6"/>
        <v>-</v>
      </c>
      <c r="BD6" s="21">
        <f t="shared" si="6"/>
        <v>113.15</v>
      </c>
      <c r="BE6" s="20" t="str">
        <f>IF(BE7="","",IF(BE7="-","【-】","【"&amp;SUBSTITUTE(TEXT(BE7,"#,##0.00"),"-","△")&amp;"】"))</f>
        <v>【48.91】</v>
      </c>
      <c r="BF6" s="21" t="str">
        <f>IF(BF7="",NA(),BF7)</f>
        <v>-</v>
      </c>
      <c r="BG6" s="21" t="str">
        <f t="shared" ref="BG6:BO6" si="7">IF(BG7="",NA(),BG7)</f>
        <v>-</v>
      </c>
      <c r="BH6" s="21" t="str">
        <f t="shared" si="7"/>
        <v>-</v>
      </c>
      <c r="BI6" s="21" t="str">
        <f t="shared" si="7"/>
        <v>-</v>
      </c>
      <c r="BJ6" s="21">
        <f t="shared" si="7"/>
        <v>22660.19</v>
      </c>
      <c r="BK6" s="21" t="str">
        <f t="shared" si="7"/>
        <v>-</v>
      </c>
      <c r="BL6" s="21" t="str">
        <f t="shared" si="7"/>
        <v>-</v>
      </c>
      <c r="BM6" s="21" t="str">
        <f t="shared" si="7"/>
        <v>-</v>
      </c>
      <c r="BN6" s="21" t="str">
        <f t="shared" si="7"/>
        <v>-</v>
      </c>
      <c r="BO6" s="21">
        <f t="shared" si="7"/>
        <v>1219.99</v>
      </c>
      <c r="BP6" s="20" t="str">
        <f>IF(BP7="","",IF(BP7="-","【-】","【"&amp;SUBSTITUTE(TEXT(BP7,"#,##0.00"),"-","△")&amp;"】"))</f>
        <v>【1,156.82】</v>
      </c>
      <c r="BQ6" s="21" t="str">
        <f>IF(BQ7="",NA(),BQ7)</f>
        <v>-</v>
      </c>
      <c r="BR6" s="21" t="str">
        <f t="shared" ref="BR6:BZ6" si="8">IF(BR7="",NA(),BR7)</f>
        <v>-</v>
      </c>
      <c r="BS6" s="21" t="str">
        <f t="shared" si="8"/>
        <v>-</v>
      </c>
      <c r="BT6" s="21" t="str">
        <f t="shared" si="8"/>
        <v>-</v>
      </c>
      <c r="BU6" s="21">
        <f t="shared" si="8"/>
        <v>24.05</v>
      </c>
      <c r="BV6" s="21" t="str">
        <f t="shared" si="8"/>
        <v>-</v>
      </c>
      <c r="BW6" s="21" t="str">
        <f t="shared" si="8"/>
        <v>-</v>
      </c>
      <c r="BX6" s="21" t="str">
        <f t="shared" si="8"/>
        <v>-</v>
      </c>
      <c r="BY6" s="21" t="str">
        <f t="shared" si="8"/>
        <v>-</v>
      </c>
      <c r="BZ6" s="21">
        <f t="shared" si="8"/>
        <v>48.61</v>
      </c>
      <c r="CA6" s="20" t="str">
        <f>IF(CA7="","",IF(CA7="-","【-】","【"&amp;SUBSTITUTE(TEXT(CA7,"#,##0.00"),"-","△")&amp;"】"))</f>
        <v>【75.33】</v>
      </c>
      <c r="CB6" s="21" t="str">
        <f>IF(CB7="",NA(),CB7)</f>
        <v>-</v>
      </c>
      <c r="CC6" s="21" t="str">
        <f t="shared" ref="CC6:CK6" si="9">IF(CC7="",NA(),CC7)</f>
        <v>-</v>
      </c>
      <c r="CD6" s="21" t="str">
        <f t="shared" si="9"/>
        <v>-</v>
      </c>
      <c r="CE6" s="21" t="str">
        <f t="shared" si="9"/>
        <v>-</v>
      </c>
      <c r="CF6" s="21">
        <f t="shared" si="9"/>
        <v>589.12</v>
      </c>
      <c r="CG6" s="21" t="str">
        <f t="shared" si="9"/>
        <v>-</v>
      </c>
      <c r="CH6" s="21" t="str">
        <f t="shared" si="9"/>
        <v>-</v>
      </c>
      <c r="CI6" s="21" t="str">
        <f t="shared" si="9"/>
        <v>-</v>
      </c>
      <c r="CJ6" s="21" t="str">
        <f t="shared" si="9"/>
        <v>-</v>
      </c>
      <c r="CK6" s="21">
        <f t="shared" si="9"/>
        <v>319.42</v>
      </c>
      <c r="CL6" s="20" t="str">
        <f>IF(CL7="","",IF(CL7="-","【-】","【"&amp;SUBSTITUTE(TEXT(CL7,"#,##0.00"),"-","△")&amp;"】"))</f>
        <v>【215.73】</v>
      </c>
      <c r="CM6" s="21" t="str">
        <f>IF(CM7="",NA(),CM7)</f>
        <v>-</v>
      </c>
      <c r="CN6" s="21" t="str">
        <f t="shared" ref="CN6:CV6" si="10">IF(CN7="",NA(),CN7)</f>
        <v>-</v>
      </c>
      <c r="CO6" s="21" t="str">
        <f t="shared" si="10"/>
        <v>-</v>
      </c>
      <c r="CP6" s="21" t="str">
        <f t="shared" si="10"/>
        <v>-</v>
      </c>
      <c r="CQ6" s="21">
        <f t="shared" si="10"/>
        <v>14.69</v>
      </c>
      <c r="CR6" s="21" t="str">
        <f t="shared" si="10"/>
        <v>-</v>
      </c>
      <c r="CS6" s="21" t="str">
        <f t="shared" si="10"/>
        <v>-</v>
      </c>
      <c r="CT6" s="21" t="str">
        <f t="shared" si="10"/>
        <v>-</v>
      </c>
      <c r="CU6" s="21" t="str">
        <f t="shared" si="10"/>
        <v>-</v>
      </c>
      <c r="CV6" s="21">
        <f t="shared" si="10"/>
        <v>36.03</v>
      </c>
      <c r="CW6" s="20" t="str">
        <f>IF(CW7="","",IF(CW7="-","【-】","【"&amp;SUBSTITUTE(TEXT(CW7,"#,##0.00"),"-","△")&amp;"】"))</f>
        <v>【43.28】</v>
      </c>
      <c r="CX6" s="21" t="str">
        <f>IF(CX7="",NA(),CX7)</f>
        <v>-</v>
      </c>
      <c r="CY6" s="21" t="str">
        <f t="shared" ref="CY6:DG6" si="11">IF(CY7="",NA(),CY7)</f>
        <v>-</v>
      </c>
      <c r="CZ6" s="21" t="str">
        <f t="shared" si="11"/>
        <v>-</v>
      </c>
      <c r="DA6" s="21" t="str">
        <f t="shared" si="11"/>
        <v>-</v>
      </c>
      <c r="DB6" s="21">
        <f t="shared" si="11"/>
        <v>32.770000000000003</v>
      </c>
      <c r="DC6" s="21" t="str">
        <f t="shared" si="11"/>
        <v>-</v>
      </c>
      <c r="DD6" s="21" t="str">
        <f t="shared" si="11"/>
        <v>-</v>
      </c>
      <c r="DE6" s="21" t="str">
        <f t="shared" si="11"/>
        <v>-</v>
      </c>
      <c r="DF6" s="21" t="str">
        <f t="shared" si="11"/>
        <v>-</v>
      </c>
      <c r="DG6" s="21">
        <f t="shared" si="11"/>
        <v>63.97</v>
      </c>
      <c r="DH6" s="20" t="str">
        <f>IF(DH7="","",IF(DH7="-","【-】","【"&amp;SUBSTITUTE(TEXT(DH7,"#,##0.00"),"-","△")&amp;"】"))</f>
        <v>【86.21】</v>
      </c>
      <c r="DI6" s="21" t="str">
        <f>IF(DI7="",NA(),DI7)</f>
        <v>-</v>
      </c>
      <c r="DJ6" s="21" t="str">
        <f t="shared" ref="DJ6:DR6" si="12">IF(DJ7="",NA(),DJ7)</f>
        <v>-</v>
      </c>
      <c r="DK6" s="21" t="str">
        <f t="shared" si="12"/>
        <v>-</v>
      </c>
      <c r="DL6" s="21" t="str">
        <f t="shared" si="12"/>
        <v>-</v>
      </c>
      <c r="DM6" s="21">
        <f t="shared" si="12"/>
        <v>3.08</v>
      </c>
      <c r="DN6" s="21" t="str">
        <f t="shared" si="12"/>
        <v>-</v>
      </c>
      <c r="DO6" s="21" t="str">
        <f t="shared" si="12"/>
        <v>-</v>
      </c>
      <c r="DP6" s="21" t="str">
        <f t="shared" si="12"/>
        <v>-</v>
      </c>
      <c r="DQ6" s="21" t="str">
        <f t="shared" si="12"/>
        <v>-</v>
      </c>
      <c r="DR6" s="21">
        <f t="shared" si="12"/>
        <v>19.75</v>
      </c>
      <c r="DS6" s="20" t="str">
        <f>IF(DS7="","",IF(DS7="-","【-】","【"&amp;SUBSTITUTE(TEXT(DS7,"#,##0.00"),"-","△")&amp;"】"))</f>
        <v>【29.62】</v>
      </c>
      <c r="DT6" s="21" t="str">
        <f>IF(DT7="",NA(),DT7)</f>
        <v>-</v>
      </c>
      <c r="DU6" s="21" t="str">
        <f t="shared" ref="DU6:EC6" si="13">IF(DU7="",NA(),DU7)</f>
        <v>-</v>
      </c>
      <c r="DV6" s="21" t="str">
        <f t="shared" si="13"/>
        <v>-</v>
      </c>
      <c r="DW6" s="21" t="str">
        <f t="shared" si="13"/>
        <v>-</v>
      </c>
      <c r="DX6" s="20">
        <f t="shared" si="13"/>
        <v>0</v>
      </c>
      <c r="DY6" s="21" t="str">
        <f t="shared" si="13"/>
        <v>-</v>
      </c>
      <c r="DZ6" s="21" t="str">
        <f t="shared" si="13"/>
        <v>-</v>
      </c>
      <c r="EA6" s="21" t="str">
        <f t="shared" si="13"/>
        <v>-</v>
      </c>
      <c r="EB6" s="21" t="str">
        <f t="shared" si="13"/>
        <v>-</v>
      </c>
      <c r="EC6" s="20">
        <f t="shared" si="13"/>
        <v>0</v>
      </c>
      <c r="ED6" s="20" t="str">
        <f>IF(ED7="","",IF(ED7="-","【-】","【"&amp;SUBSTITUTE(TEXT(ED7,"#,##0.00"),"-","△")&amp;"】"))</f>
        <v>【0.09】</v>
      </c>
      <c r="EE6" s="21" t="str">
        <f>IF(EE7="",NA(),EE7)</f>
        <v>-</v>
      </c>
      <c r="EF6" s="21" t="str">
        <f t="shared" ref="EF6:EN6" si="14">IF(EF7="",NA(),EF7)</f>
        <v>-</v>
      </c>
      <c r="EG6" s="21" t="str">
        <f t="shared" si="14"/>
        <v>-</v>
      </c>
      <c r="EH6" s="21" t="str">
        <f t="shared" si="14"/>
        <v>-</v>
      </c>
      <c r="EI6" s="20">
        <f t="shared" si="14"/>
        <v>0</v>
      </c>
      <c r="EJ6" s="21" t="str">
        <f t="shared" si="14"/>
        <v>-</v>
      </c>
      <c r="EK6" s="21" t="str">
        <f t="shared" si="14"/>
        <v>-</v>
      </c>
      <c r="EL6" s="21" t="str">
        <f t="shared" si="14"/>
        <v>-</v>
      </c>
      <c r="EM6" s="21" t="str">
        <f t="shared" si="14"/>
        <v>-</v>
      </c>
      <c r="EN6" s="21">
        <f t="shared" si="14"/>
        <v>0.08</v>
      </c>
      <c r="EO6" s="20" t="str">
        <f>IF(EO7="","",IF(EO7="-","【-】","【"&amp;SUBSTITUTE(TEXT(EO7,"#,##0.00"),"-","△")&amp;"】"))</f>
        <v>【0.11】</v>
      </c>
    </row>
    <row r="7" spans="1:148" s="22" customFormat="1">
      <c r="A7" s="14"/>
      <c r="B7" s="23">
        <v>2023</v>
      </c>
      <c r="C7" s="23">
        <v>302058</v>
      </c>
      <c r="D7" s="23">
        <v>46</v>
      </c>
      <c r="E7" s="23">
        <v>17</v>
      </c>
      <c r="F7" s="23">
        <v>4</v>
      </c>
      <c r="G7" s="23">
        <v>0</v>
      </c>
      <c r="H7" s="23" t="s">
        <v>96</v>
      </c>
      <c r="I7" s="23" t="s">
        <v>97</v>
      </c>
      <c r="J7" s="23" t="s">
        <v>98</v>
      </c>
      <c r="K7" s="23" t="s">
        <v>99</v>
      </c>
      <c r="L7" s="23" t="s">
        <v>100</v>
      </c>
      <c r="M7" s="23" t="s">
        <v>101</v>
      </c>
      <c r="N7" s="24" t="s">
        <v>102</v>
      </c>
      <c r="O7" s="24">
        <v>48.12</v>
      </c>
      <c r="P7" s="24">
        <v>8.1</v>
      </c>
      <c r="Q7" s="24">
        <v>100</v>
      </c>
      <c r="R7" s="24">
        <v>3190</v>
      </c>
      <c r="S7" s="24">
        <v>21540</v>
      </c>
      <c r="T7" s="24">
        <v>43.91</v>
      </c>
      <c r="U7" s="24">
        <v>490.55</v>
      </c>
      <c r="V7" s="24">
        <v>1727</v>
      </c>
      <c r="W7" s="24">
        <v>0.61</v>
      </c>
      <c r="X7" s="24">
        <v>2831.15</v>
      </c>
      <c r="Y7" s="24" t="s">
        <v>102</v>
      </c>
      <c r="Z7" s="24" t="s">
        <v>102</v>
      </c>
      <c r="AA7" s="24" t="s">
        <v>102</v>
      </c>
      <c r="AB7" s="24" t="s">
        <v>102</v>
      </c>
      <c r="AC7" s="24">
        <v>105.13</v>
      </c>
      <c r="AD7" s="24" t="s">
        <v>102</v>
      </c>
      <c r="AE7" s="24" t="s">
        <v>102</v>
      </c>
      <c r="AF7" s="24" t="s">
        <v>102</v>
      </c>
      <c r="AG7" s="24" t="s">
        <v>102</v>
      </c>
      <c r="AH7" s="24">
        <v>98.85</v>
      </c>
      <c r="AI7" s="24">
        <v>105.09</v>
      </c>
      <c r="AJ7" s="24" t="s">
        <v>102</v>
      </c>
      <c r="AK7" s="24" t="s">
        <v>102</v>
      </c>
      <c r="AL7" s="24" t="s">
        <v>102</v>
      </c>
      <c r="AM7" s="24" t="s">
        <v>102</v>
      </c>
      <c r="AN7" s="24">
        <v>0</v>
      </c>
      <c r="AO7" s="24" t="s">
        <v>102</v>
      </c>
      <c r="AP7" s="24" t="s">
        <v>102</v>
      </c>
      <c r="AQ7" s="24" t="s">
        <v>102</v>
      </c>
      <c r="AR7" s="24" t="s">
        <v>102</v>
      </c>
      <c r="AS7" s="24">
        <v>313.61</v>
      </c>
      <c r="AT7" s="24">
        <v>65.73</v>
      </c>
      <c r="AU7" s="24" t="s">
        <v>102</v>
      </c>
      <c r="AV7" s="24" t="s">
        <v>102</v>
      </c>
      <c r="AW7" s="24" t="s">
        <v>102</v>
      </c>
      <c r="AX7" s="24" t="s">
        <v>102</v>
      </c>
      <c r="AY7" s="24">
        <v>306.57</v>
      </c>
      <c r="AZ7" s="24" t="s">
        <v>102</v>
      </c>
      <c r="BA7" s="24" t="s">
        <v>102</v>
      </c>
      <c r="BB7" s="24" t="s">
        <v>102</v>
      </c>
      <c r="BC7" s="24" t="s">
        <v>102</v>
      </c>
      <c r="BD7" s="24">
        <v>113.15</v>
      </c>
      <c r="BE7" s="24">
        <v>48.91</v>
      </c>
      <c r="BF7" s="24" t="s">
        <v>102</v>
      </c>
      <c r="BG7" s="24" t="s">
        <v>102</v>
      </c>
      <c r="BH7" s="24" t="s">
        <v>102</v>
      </c>
      <c r="BI7" s="24" t="s">
        <v>102</v>
      </c>
      <c r="BJ7" s="24">
        <v>22660.19</v>
      </c>
      <c r="BK7" s="24" t="s">
        <v>102</v>
      </c>
      <c r="BL7" s="24" t="s">
        <v>102</v>
      </c>
      <c r="BM7" s="24" t="s">
        <v>102</v>
      </c>
      <c r="BN7" s="24" t="s">
        <v>102</v>
      </c>
      <c r="BO7" s="24">
        <v>1219.99</v>
      </c>
      <c r="BP7" s="24">
        <v>1156.82</v>
      </c>
      <c r="BQ7" s="24" t="s">
        <v>102</v>
      </c>
      <c r="BR7" s="24" t="s">
        <v>102</v>
      </c>
      <c r="BS7" s="24" t="s">
        <v>102</v>
      </c>
      <c r="BT7" s="24" t="s">
        <v>102</v>
      </c>
      <c r="BU7" s="24">
        <v>24.05</v>
      </c>
      <c r="BV7" s="24" t="s">
        <v>102</v>
      </c>
      <c r="BW7" s="24" t="s">
        <v>102</v>
      </c>
      <c r="BX7" s="24" t="s">
        <v>102</v>
      </c>
      <c r="BY7" s="24" t="s">
        <v>102</v>
      </c>
      <c r="BZ7" s="24">
        <v>48.61</v>
      </c>
      <c r="CA7" s="24">
        <v>75.33</v>
      </c>
      <c r="CB7" s="24" t="s">
        <v>102</v>
      </c>
      <c r="CC7" s="24" t="s">
        <v>102</v>
      </c>
      <c r="CD7" s="24" t="s">
        <v>102</v>
      </c>
      <c r="CE7" s="24" t="s">
        <v>102</v>
      </c>
      <c r="CF7" s="24">
        <v>589.12</v>
      </c>
      <c r="CG7" s="24" t="s">
        <v>102</v>
      </c>
      <c r="CH7" s="24" t="s">
        <v>102</v>
      </c>
      <c r="CI7" s="24" t="s">
        <v>102</v>
      </c>
      <c r="CJ7" s="24" t="s">
        <v>102</v>
      </c>
      <c r="CK7" s="24">
        <v>319.42</v>
      </c>
      <c r="CL7" s="24">
        <v>215.73</v>
      </c>
      <c r="CM7" s="24" t="s">
        <v>102</v>
      </c>
      <c r="CN7" s="24" t="s">
        <v>102</v>
      </c>
      <c r="CO7" s="24" t="s">
        <v>102</v>
      </c>
      <c r="CP7" s="24" t="s">
        <v>102</v>
      </c>
      <c r="CQ7" s="24">
        <v>14.69</v>
      </c>
      <c r="CR7" s="24" t="s">
        <v>102</v>
      </c>
      <c r="CS7" s="24" t="s">
        <v>102</v>
      </c>
      <c r="CT7" s="24" t="s">
        <v>102</v>
      </c>
      <c r="CU7" s="24" t="s">
        <v>102</v>
      </c>
      <c r="CV7" s="24">
        <v>36.03</v>
      </c>
      <c r="CW7" s="24">
        <v>43.28</v>
      </c>
      <c r="CX7" s="24" t="s">
        <v>102</v>
      </c>
      <c r="CY7" s="24" t="s">
        <v>102</v>
      </c>
      <c r="CZ7" s="24" t="s">
        <v>102</v>
      </c>
      <c r="DA7" s="24" t="s">
        <v>102</v>
      </c>
      <c r="DB7" s="24">
        <v>32.770000000000003</v>
      </c>
      <c r="DC7" s="24" t="s">
        <v>102</v>
      </c>
      <c r="DD7" s="24" t="s">
        <v>102</v>
      </c>
      <c r="DE7" s="24" t="s">
        <v>102</v>
      </c>
      <c r="DF7" s="24" t="s">
        <v>102</v>
      </c>
      <c r="DG7" s="24">
        <v>63.97</v>
      </c>
      <c r="DH7" s="24">
        <v>86.21</v>
      </c>
      <c r="DI7" s="24" t="s">
        <v>102</v>
      </c>
      <c r="DJ7" s="24" t="s">
        <v>102</v>
      </c>
      <c r="DK7" s="24" t="s">
        <v>102</v>
      </c>
      <c r="DL7" s="24" t="s">
        <v>102</v>
      </c>
      <c r="DM7" s="24">
        <v>3.08</v>
      </c>
      <c r="DN7" s="24" t="s">
        <v>102</v>
      </c>
      <c r="DO7" s="24" t="s">
        <v>102</v>
      </c>
      <c r="DP7" s="24" t="s">
        <v>102</v>
      </c>
      <c r="DQ7" s="24" t="s">
        <v>102</v>
      </c>
      <c r="DR7" s="24">
        <v>19.75</v>
      </c>
      <c r="DS7" s="24">
        <v>29.62</v>
      </c>
      <c r="DT7" s="24" t="s">
        <v>102</v>
      </c>
      <c r="DU7" s="24" t="s">
        <v>102</v>
      </c>
      <c r="DV7" s="24" t="s">
        <v>102</v>
      </c>
      <c r="DW7" s="24" t="s">
        <v>102</v>
      </c>
      <c r="DX7" s="24">
        <v>0</v>
      </c>
      <c r="DY7" s="24" t="s">
        <v>102</v>
      </c>
      <c r="DZ7" s="24" t="s">
        <v>102</v>
      </c>
      <c r="EA7" s="24" t="s">
        <v>102</v>
      </c>
      <c r="EB7" s="24" t="s">
        <v>102</v>
      </c>
      <c r="EC7" s="24">
        <v>0</v>
      </c>
      <c r="ED7" s="24">
        <v>0.09</v>
      </c>
      <c r="EE7" s="24" t="s">
        <v>102</v>
      </c>
      <c r="EF7" s="24" t="s">
        <v>102</v>
      </c>
      <c r="EG7" s="24" t="s">
        <v>102</v>
      </c>
      <c r="EH7" s="24" t="s">
        <v>102</v>
      </c>
      <c r="EI7" s="24">
        <v>0</v>
      </c>
      <c r="EJ7" s="24" t="s">
        <v>102</v>
      </c>
      <c r="EK7" s="24" t="s">
        <v>102</v>
      </c>
      <c r="EL7" s="24" t="s">
        <v>102</v>
      </c>
      <c r="EM7" s="24" t="s">
        <v>102</v>
      </c>
      <c r="EN7" s="24">
        <v>0.08</v>
      </c>
      <c r="EO7" s="24">
        <v>0.11</v>
      </c>
    </row>
    <row r="8" spans="1:148">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c r="A10" s="26" t="s">
        <v>46</v>
      </c>
      <c r="B10" s="27">
        <f>DATEVALUE($B7-B11&amp;"/1/"&amp;B12)</f>
        <v>36892</v>
      </c>
      <c r="C10" s="27">
        <f t="shared" ref="C10:F10" si="15">DATEVALUE($B7-C11&amp;"/1/"&amp;C12)</f>
        <v>37257</v>
      </c>
      <c r="D10" s="27">
        <f t="shared" si="15"/>
        <v>37623</v>
      </c>
      <c r="E10" s="27">
        <f t="shared" si="15"/>
        <v>37989</v>
      </c>
      <c r="F10" s="27">
        <f t="shared" si="15"/>
        <v>38356</v>
      </c>
    </row>
    <row r="11" spans="1:148">
      <c r="B11">
        <v>22</v>
      </c>
      <c r="C11">
        <v>21</v>
      </c>
      <c r="D11">
        <v>20</v>
      </c>
      <c r="E11">
        <v>19</v>
      </c>
      <c r="F11">
        <v>18</v>
      </c>
      <c r="G11" t="s">
        <v>108</v>
      </c>
    </row>
    <row r="12" spans="1:148">
      <c r="B12">
        <v>1</v>
      </c>
      <c r="C12">
        <v>1</v>
      </c>
      <c r="D12">
        <v>2</v>
      </c>
      <c r="E12">
        <v>3</v>
      </c>
      <c r="F12">
        <v>4</v>
      </c>
      <c r="G12" t="s">
        <v>109</v>
      </c>
    </row>
    <row r="13" spans="1:148">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2025-02-07T00:25:13Z</cp:lastPrinted>
  <dcterms:created xsi:type="dcterms:W3CDTF">2025-01-24T07:13:13Z</dcterms:created>
  <dcterms:modified xsi:type="dcterms:W3CDTF">2025-02-07T08:23:50Z</dcterms:modified>
  <cp:category/>
</cp:coreProperties>
</file>