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<sst xmlns="http://schemas.openxmlformats.org/spreadsheetml/2006/main" count="240" uniqueCount="125">
  <si>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</si>
  <si>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</si>
  <si>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</si>
  <si>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</si>
  <si>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</si>
  <si>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</si>
  <si>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</si>
  <si>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</si>
  <si>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</si>
  <si>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</si>
  <si>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</si>
  <si>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</si>
  <si>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</si>
  <si>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</si>
  <si>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</si>
  <si>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</si>
  <si>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</si>
  <si>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</si>
  <si>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</si>
  <si>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</si>
  <si>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</si>
  <si>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</si>
  <si>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</si>
  <si>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</si>
  <si>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</si>
  <si>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</si>
  <si>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</si>
  <si>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</si>
  <si>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</si>
  <si>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</si>
  <si>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</si>
  <si>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</si>
  <si>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</si>
  <si>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</si>
  <si>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</si>
  <si>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</si>
  <si>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</si>
  <si>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</si>
  <si>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</si>
  <si>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</si>
  <si>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</si>
  <si>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</si>
  <si>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</si>
  <si>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</si>
  <si>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</si>
  <si>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</si>
  <si>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</si>
  <si>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</si>
  <si>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</si>
  <si>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</si>
  <si>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</si>
  <si>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</si>
  <si>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</si>
  <si>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</si>
  <si>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</si>
  <si>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</si>
  <si>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</si>
  <si>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</si>
  <si>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</si>
  <si>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</si>
  <si>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</si>
  <si>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</si>
  <si>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</si>
  <si>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</si>
  <si>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</si>
  <si>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</si>
  <si>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</si>
  <si>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</si>
  <si>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</si>
  <si>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</si>
  <si>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</si>
  <si>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</si>
  <si>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</si>
  <si>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</si>
  <si>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</si>
  <si>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</si>
  <si>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</si>
  <si>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</si>
  <si>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</si>
  <si>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</si>
  <si>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</si>
  <si>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</si>
  <si>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</si>
  <si>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</si>
  <si>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</si>
  <si>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</si>
  <si>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</si>
  <si>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</si>
  <si>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</si>
  <si>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</si>
  <si>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</si>
  <si>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</si>
  <si>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</si>
  <si>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</si>
  <si>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</si>
  <si>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</si>
  <si>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</si>
  <si>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</si>
  <si>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</si>
  <si>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</si>
  <si>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</si>
  <si>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</si>
  <si>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</si>
  <si>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</si>
  <si>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</si>
  <si>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</si>
  <si>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</si>
  <si>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</si>
  <si>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</si>
  <si>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御坊市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</si>
  <si>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</si>
  <si>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</si>
  <si>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</si>
  <si>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</si>
  <si>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</si>
  <si>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</si>
  <si>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</si>
  <si>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</si>
  <si>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</si>
  <si>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</si>
  <si>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</si>
  <si>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</si>
  <si>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供用開始から１０数年で、老朽化による改修などは行っていない。今後、老朽化状況を踏まえ、計画を立てて取り組んでいく必要がある。</t>
    <phoneticPr fontId="4"/>
  </si>
  <si>
    <t>　経営改善について、今後も地元と連携して、なお一層の接続推進に取り組むともに、今後、施設の老朽化に伴う更新費用の増額が見込まれ、経営の効率化を進めていく必要がある。</t>
    <rPh sb="39" eb="41">
      <t>コンゴ</t>
    </rPh>
    <rPh sb="42" eb="44">
      <t>シセツ</t>
    </rPh>
    <rPh sb="45" eb="48">
      <t>ロウキュウカ</t>
    </rPh>
    <rPh sb="49" eb="50">
      <t>トモナ</t>
    </rPh>
    <rPh sb="51" eb="53">
      <t>コウシン</t>
    </rPh>
    <rPh sb="53" eb="55">
      <t>ヒヨウ</t>
    </rPh>
    <rPh sb="56" eb="58">
      <t>ゾウガク</t>
    </rPh>
    <rPh sb="59" eb="61">
      <t>ミコ</t>
    </rPh>
    <rPh sb="69" eb="70">
      <t>カ</t>
    </rPh>
    <rPh sb="71" eb="72">
      <t>スス</t>
    </rPh>
    <rPh sb="76" eb="78">
      <t>ヒツヨウ</t>
    </rPh>
    <phoneticPr fontId="4"/>
  </si>
  <si>
    <t>　農業集落排水地区４箇所の整備が完了している。経営の健全性の指標のうち、企業債残高対事業規模比率は、地方債の償還が進んでいるので改善されている。また、効率性の指標のうち、水洗化率は類似団体と比較して平均的な値となっている。しかし、経費回収率、施設利用率は人口減少に伴う使用料の減少により平均値を下回っている。</t>
    <rPh sb="1" eb="3">
      <t>ノウギョウ</t>
    </rPh>
    <rPh sb="3" eb="5">
      <t>シュウラク</t>
    </rPh>
    <rPh sb="5" eb="7">
      <t>ハイスイ</t>
    </rPh>
    <rPh sb="7" eb="9">
      <t>チク</t>
    </rPh>
    <rPh sb="10" eb="12">
      <t>カショ</t>
    </rPh>
    <rPh sb="85" eb="88">
      <t>スイセンカ</t>
    </rPh>
    <rPh sb="88" eb="89">
      <t>リツ</t>
    </rPh>
    <rPh sb="115" eb="117">
      <t>ケイヒ</t>
    </rPh>
    <rPh sb="117" eb="119">
      <t>カイシュウ</t>
    </rPh>
    <rPh sb="119" eb="120">
      <t>リツ</t>
    </rPh>
    <rPh sb="121" eb="123">
      <t>シセツ</t>
    </rPh>
    <rPh sb="123" eb="126">
      <t>リヨウリツ</t>
    </rPh>
    <rPh sb="127" eb="129">
      <t>ジンコウ</t>
    </rPh>
    <rPh sb="129" eb="131">
      <t>ゲンショウ</t>
    </rPh>
    <rPh sb="143" eb="146">
      <t>ヘイキンチ</t>
    </rPh>
    <rPh sb="147" eb="14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</si>
</sst>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061696"/>
        <c:axId val="740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74061696"/>
        <c:axId val="74072064"/>
      </c:lineChart>
      <c:dateAx>
        <c:axId val="74061696"/>
        <c:scaling>
          <c:orientation val="minMax"/>
        </c:scaling>
        <c:delete val="1"/>
        <c:axPos val="b"/>
        <c:numFmt formatCode="ge" sourceLinked="1"/>
        <c:majorTickMark val="none"/>
        <c:minorTickMark val="none"/>
        <c:tickLblPos val="none"/>
        <c:crossAx val="74072064"/>
        <c:crosses val="autoZero"/>
        <c:auto val="1"/>
        <c:lblOffset val="100"/>
        <c:baseTimeUnit val="years"/>
      </c:dateAx>
      <c:valAx>
        <c:axId val="740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42.18</c:v>
                </c:pt>
                <c:pt idx="1">
                  <c:v>41.94</c:v>
                </c:pt>
                <c:pt idx="2">
                  <c:v>42.25</c:v>
                </c:pt>
                <c:pt idx="3">
                  <c:v>42.96</c:v>
                </c:pt>
                <c:pt idx="4">
                  <c:v>41.94</c:v>
                </c:pt>
              </c:numCache>
            </c:numRef>
          </c:val>
        </c:ser>
        <c:dLbls>
          <c:showLegendKey val="0"/>
          <c:showVal val="0"/>
          <c:showCatName val="0"/>
          <c:showSerName val="0"/>
          <c:showPercent val="0"/>
          <c:showBubbleSize val="0"/>
        </c:dLbls>
        <c:gapWidth val="150"/>
        <c:axId val="74922240"/>
        <c:axId val="749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74922240"/>
        <c:axId val="74944896"/>
      </c:lineChart>
      <c:dateAx>
        <c:axId val="74922240"/>
        <c:scaling>
          <c:orientation val="minMax"/>
        </c:scaling>
        <c:delete val="1"/>
        <c:axPos val="b"/>
        <c:numFmt formatCode="ge" sourceLinked="1"/>
        <c:majorTickMark val="none"/>
        <c:minorTickMark val="none"/>
        <c:tickLblPos val="none"/>
        <c:crossAx val="74944896"/>
        <c:crosses val="autoZero"/>
        <c:auto val="1"/>
        <c:lblOffset val="100"/>
        <c:baseTimeUnit val="years"/>
      </c:dateAx>
      <c:valAx>
        <c:axId val="749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79.540000000000006</c:v>
                </c:pt>
                <c:pt idx="1">
                  <c:v>80.33</c:v>
                </c:pt>
                <c:pt idx="2">
                  <c:v>82.54</c:v>
                </c:pt>
                <c:pt idx="3">
                  <c:v>83.78</c:v>
                </c:pt>
                <c:pt idx="4">
                  <c:v>85.68</c:v>
                </c:pt>
              </c:numCache>
            </c:numRef>
          </c:val>
        </c:ser>
        <c:dLbls>
          <c:showLegendKey val="0"/>
          <c:showVal val="0"/>
          <c:showCatName val="0"/>
          <c:showSerName val="0"/>
          <c:showPercent val="0"/>
          <c:showBubbleSize val="0"/>
        </c:dLbls>
        <c:gapWidth val="150"/>
        <c:axId val="79640448"/>
        <c:axId val="796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9640448"/>
        <c:axId val="79642624"/>
      </c:lineChart>
      <c:dateAx>
        <c:axId val="79640448"/>
        <c:scaling>
          <c:orientation val="minMax"/>
        </c:scaling>
        <c:delete val="1"/>
        <c:axPos val="b"/>
        <c:numFmt formatCode="ge" sourceLinked="1"/>
        <c:majorTickMark val="none"/>
        <c:minorTickMark val="none"/>
        <c:tickLblPos val="none"/>
        <c:crossAx val="79642624"/>
        <c:crosses val="autoZero"/>
        <c:auto val="1"/>
        <c:lblOffset val="100"/>
        <c:baseTimeUnit val="years"/>
      </c:dateAx>
      <c:valAx>
        <c:axId val="796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54.59</c:v>
                </c:pt>
                <c:pt idx="1">
                  <c:v>54.22</c:v>
                </c:pt>
                <c:pt idx="2">
                  <c:v>54.32</c:v>
                </c:pt>
                <c:pt idx="3">
                  <c:v>54.2</c:v>
                </c:pt>
                <c:pt idx="4">
                  <c:v>52.63</c:v>
                </c:pt>
              </c:numCache>
            </c:numRef>
          </c:val>
        </c:ser>
        <c:dLbls>
          <c:showLegendKey val="0"/>
          <c:showVal val="0"/>
          <c:showCatName val="0"/>
          <c:showSerName val="0"/>
          <c:showPercent val="0"/>
          <c:showBubbleSize val="0"/>
        </c:dLbls>
        <c:gapWidth val="150"/>
        <c:axId val="74102272"/>
        <c:axId val="741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02272"/>
        <c:axId val="74104192"/>
      </c:lineChart>
      <c:dateAx>
        <c:axId val="74102272"/>
        <c:scaling>
          <c:orientation val="minMax"/>
        </c:scaling>
        <c:delete val="1"/>
        <c:axPos val="b"/>
        <c:numFmt formatCode="ge" sourceLinked="1"/>
        <c:majorTickMark val="none"/>
        <c:minorTickMark val="none"/>
        <c:tickLblPos val="none"/>
        <c:crossAx val="74104192"/>
        <c:crosses val="autoZero"/>
        <c:auto val="1"/>
        <c:lblOffset val="100"/>
        <c:baseTimeUnit val="years"/>
      </c:dateAx>
      <c:valAx>
        <c:axId val="741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544256"/>
        <c:axId val="745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544256"/>
        <c:axId val="74546176"/>
      </c:lineChart>
      <c:dateAx>
        <c:axId val="74544256"/>
        <c:scaling>
          <c:orientation val="minMax"/>
        </c:scaling>
        <c:delete val="1"/>
        <c:axPos val="b"/>
        <c:numFmt formatCode="ge" sourceLinked="1"/>
        <c:majorTickMark val="none"/>
        <c:minorTickMark val="none"/>
        <c:tickLblPos val="none"/>
        <c:crossAx val="74546176"/>
        <c:crosses val="autoZero"/>
        <c:auto val="1"/>
        <c:lblOffset val="100"/>
        <c:baseTimeUnit val="years"/>
      </c:dateAx>
      <c:valAx>
        <c:axId val="745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576640"/>
        <c:axId val="745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576640"/>
        <c:axId val="74578560"/>
      </c:lineChart>
      <c:dateAx>
        <c:axId val="74576640"/>
        <c:scaling>
          <c:orientation val="minMax"/>
        </c:scaling>
        <c:delete val="1"/>
        <c:axPos val="b"/>
        <c:numFmt formatCode="ge" sourceLinked="1"/>
        <c:majorTickMark val="none"/>
        <c:minorTickMark val="none"/>
        <c:tickLblPos val="none"/>
        <c:crossAx val="74578560"/>
        <c:crosses val="autoZero"/>
        <c:auto val="1"/>
        <c:lblOffset val="100"/>
        <c:baseTimeUnit val="years"/>
      </c:dateAx>
      <c:valAx>
        <c:axId val="745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691328"/>
        <c:axId val="746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691328"/>
        <c:axId val="74693248"/>
      </c:lineChart>
      <c:dateAx>
        <c:axId val="74691328"/>
        <c:scaling>
          <c:orientation val="minMax"/>
        </c:scaling>
        <c:delete val="1"/>
        <c:axPos val="b"/>
        <c:numFmt formatCode="ge" sourceLinked="1"/>
        <c:majorTickMark val="none"/>
        <c:minorTickMark val="none"/>
        <c:tickLblPos val="none"/>
        <c:crossAx val="74693248"/>
        <c:crosses val="autoZero"/>
        <c:auto val="1"/>
        <c:lblOffset val="100"/>
        <c:baseTimeUnit val="years"/>
      </c:dateAx>
      <c:valAx>
        <c:axId val="746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736000"/>
        <c:axId val="747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36000"/>
        <c:axId val="74737920"/>
      </c:lineChart>
      <c:dateAx>
        <c:axId val="74736000"/>
        <c:scaling>
          <c:orientation val="minMax"/>
        </c:scaling>
        <c:delete val="1"/>
        <c:axPos val="b"/>
        <c:numFmt formatCode="ge" sourceLinked="1"/>
        <c:majorTickMark val="none"/>
        <c:minorTickMark val="none"/>
        <c:tickLblPos val="none"/>
        <c:crossAx val="74737920"/>
        <c:crosses val="autoZero"/>
        <c:auto val="1"/>
        <c:lblOffset val="100"/>
        <c:baseTimeUnit val="years"/>
      </c:dateAx>
      <c:valAx>
        <c:axId val="747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1793.79</c:v>
                </c:pt>
                <c:pt idx="1">
                  <c:v>1729.92</c:v>
                </c:pt>
                <c:pt idx="2">
                  <c:v>1617.9</c:v>
                </c:pt>
                <c:pt idx="3">
                  <c:v>426.21</c:v>
                </c:pt>
                <c:pt idx="4">
                  <c:v>434.71</c:v>
                </c:pt>
              </c:numCache>
            </c:numRef>
          </c:val>
        </c:ser>
        <c:dLbls>
          <c:showLegendKey val="0"/>
          <c:showVal val="0"/>
          <c:showCatName val="0"/>
          <c:showSerName val="0"/>
          <c:showPercent val="0"/>
          <c:showBubbleSize val="0"/>
        </c:dLbls>
        <c:gapWidth val="150"/>
        <c:axId val="74776576"/>
        <c:axId val="747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4776576"/>
        <c:axId val="74778496"/>
      </c:lineChart>
      <c:dateAx>
        <c:axId val="74776576"/>
        <c:scaling>
          <c:orientation val="minMax"/>
        </c:scaling>
        <c:delete val="1"/>
        <c:axPos val="b"/>
        <c:numFmt formatCode="ge" sourceLinked="1"/>
        <c:majorTickMark val="none"/>
        <c:minorTickMark val="none"/>
        <c:tickLblPos val="none"/>
        <c:crossAx val="74778496"/>
        <c:crosses val="autoZero"/>
        <c:auto val="1"/>
        <c:lblOffset val="100"/>
        <c:baseTimeUnit val="years"/>
      </c:dateAx>
      <c:valAx>
        <c:axId val="747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39.18</c:v>
                </c:pt>
                <c:pt idx="1">
                  <c:v>37.58</c:v>
                </c:pt>
                <c:pt idx="2">
                  <c:v>37.479999999999997</c:v>
                </c:pt>
                <c:pt idx="3">
                  <c:v>36.72</c:v>
                </c:pt>
                <c:pt idx="4">
                  <c:v>37.76</c:v>
                </c:pt>
              </c:numCache>
            </c:numRef>
          </c:val>
        </c:ser>
        <c:dLbls>
          <c:showLegendKey val="0"/>
          <c:showVal val="0"/>
          <c:showCatName val="0"/>
          <c:showSerName val="0"/>
          <c:showPercent val="0"/>
          <c:showBubbleSize val="0"/>
        </c:dLbls>
        <c:gapWidth val="150"/>
        <c:axId val="74804608"/>
        <c:axId val="748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4804608"/>
        <c:axId val="74806784"/>
      </c:lineChart>
      <c:dateAx>
        <c:axId val="74804608"/>
        <c:scaling>
          <c:orientation val="minMax"/>
        </c:scaling>
        <c:delete val="1"/>
        <c:axPos val="b"/>
        <c:numFmt formatCode="ge" sourceLinked="1"/>
        <c:majorTickMark val="none"/>
        <c:minorTickMark val="none"/>
        <c:tickLblPos val="none"/>
        <c:crossAx val="74806784"/>
        <c:crosses val="autoZero"/>
        <c:auto val="1"/>
        <c:lblOffset val="100"/>
        <c:baseTimeUnit val="years"/>
      </c:dateAx>
      <c:valAx>
        <c:axId val="748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459.22</c:v>
                </c:pt>
                <c:pt idx="1">
                  <c:v>481.52</c:v>
                </c:pt>
                <c:pt idx="2">
                  <c:v>495.21</c:v>
                </c:pt>
                <c:pt idx="3">
                  <c:v>501.15</c:v>
                </c:pt>
                <c:pt idx="4">
                  <c:v>505.22</c:v>
                </c:pt>
              </c:numCache>
            </c:numRef>
          </c:val>
        </c:ser>
        <c:dLbls>
          <c:showLegendKey val="0"/>
          <c:showVal val="0"/>
          <c:showCatName val="0"/>
          <c:showSerName val="0"/>
          <c:showPercent val="0"/>
          <c:showBubbleSize val="0"/>
        </c:dLbls>
        <c:gapWidth val="150"/>
        <c:axId val="74832512"/>
        <c:axId val="74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74832512"/>
        <c:axId val="74838784"/>
      </c:lineChart>
      <c:dateAx>
        <c:axId val="74832512"/>
        <c:scaling>
          <c:orientation val="minMax"/>
        </c:scaling>
        <c:delete val="1"/>
        <c:axPos val="b"/>
        <c:numFmt formatCode="ge" sourceLinked="1"/>
        <c:majorTickMark val="none"/>
        <c:minorTickMark val="none"/>
        <c:tickLblPos val="none"/>
        <c:crossAx val="74838784"/>
        <c:crosses val="autoZero"/>
        <c:auto val="1"/>
        <c:lblOffset val="100"/>
        <c:baseTimeUnit val="years"/>
      </c:dateAx>
      <c:valAx>
        <c:axId val="74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J12" sqref="AJ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御坊市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24279</v>
      </c>
      <c r="AM8" s="67"/>
      <c r="AN8" s="67"/>
      <c r="AO8" s="67"/>
      <c r="AP8" s="67"/>
      <c r="AQ8" s="67"/>
      <c r="AR8" s="67"/>
      <c r="AS8" s="67"/>
      <c r="AT8" s="66">
        <f>データ!T6</f>
        <v>43.91</v>
      </c>
      <c r="AU8" s="66"/>
      <c r="AV8" s="66"/>
      <c r="AW8" s="66"/>
      <c r="AX8" s="66"/>
      <c r="AY8" s="66"/>
      <c r="AZ8" s="66"/>
      <c r="BA8" s="66"/>
      <c r="BB8" s="66">
        <f>データ!U6</f>
        <v>552.92999999999995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11.1</v>
      </c>
      <c r="Q10" s="66"/>
      <c r="R10" s="66"/>
      <c r="S10" s="66"/>
      <c r="T10" s="66"/>
      <c r="U10" s="66"/>
      <c r="V10" s="66"/>
      <c r="W10" s="66">
        <f>データ!Q6</f>
        <v>100</v>
      </c>
      <c r="X10" s="66"/>
      <c r="Y10" s="66"/>
      <c r="Z10" s="66"/>
      <c r="AA10" s="66"/>
      <c r="AB10" s="66"/>
      <c r="AC10" s="66"/>
      <c r="AD10" s="67">
        <f>データ!R6</f>
        <v>3564</v>
      </c>
      <c r="AE10" s="67"/>
      <c r="AF10" s="67"/>
      <c r="AG10" s="67"/>
      <c r="AH10" s="67"/>
      <c r="AI10" s="67"/>
      <c r="AJ10" s="67"/>
      <c r="AK10" s="2"/>
      <c r="AL10" s="67">
        <f>データ!V6</f>
        <v>2675</v>
      </c>
      <c r="AM10" s="67"/>
      <c r="AN10" s="67"/>
      <c r="AO10" s="67"/>
      <c r="AP10" s="67"/>
      <c r="AQ10" s="67"/>
      <c r="AR10" s="67"/>
      <c r="AS10" s="67"/>
      <c r="AT10" s="66">
        <f>データ!W6</f>
        <v>0.63</v>
      </c>
      <c r="AU10" s="66"/>
      <c r="AV10" s="66"/>
      <c r="AW10" s="66"/>
      <c r="AX10" s="66"/>
      <c r="AY10" s="66"/>
      <c r="AZ10" s="66"/>
      <c r="BA10" s="66"/>
      <c r="BB10" s="66">
        <f>データ!X6</f>
        <v>4246.03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302058</v>
      </c>
      <c r="D6" s="33">
        <f t="shared" si="3"/>
        <v>47</v>
      </c>
      <c r="E6" s="33">
        <f t="shared" si="3"/>
        <v>17</v>
      </c>
      <c r="F6" s="33">
        <f t="shared" si="3"/>
        <v>5</v>
      </c>
      <c r="G6" s="33">
        <f t="shared" si="3"/>
        <v>0</v>
      </c>
      <c r="H6" s="33" t="str">
        <f t="shared" si="3"/>
        <v>和歌山県　御坊市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11.1</v>
      </c>
      <c r="Q6" s="34">
        <f t="shared" si="3"/>
        <v>100</v>
      </c>
      <c r="R6" s="34">
        <f t="shared" si="3"/>
        <v>3564</v>
      </c>
      <c r="S6" s="34">
        <f t="shared" si="3"/>
        <v>24279</v>
      </c>
      <c r="T6" s="34">
        <f t="shared" si="3"/>
        <v>43.91</v>
      </c>
      <c r="U6" s="34">
        <f t="shared" si="3"/>
        <v>552.92999999999995</v>
      </c>
      <c r="V6" s="34">
        <f t="shared" si="3"/>
        <v>2675</v>
      </c>
      <c r="W6" s="34">
        <f t="shared" si="3"/>
        <v>0.63</v>
      </c>
      <c r="X6" s="34">
        <f t="shared" si="3"/>
        <v>4246.03</v>
      </c>
      <c r="Y6" s="35">
        <f>IF(Y7="",NA(),Y7)</f>
        <v>54.59</v>
      </c>
      <c r="Z6" s="35">
        <f t="shared" ref="Z6:AH6" si="4">IF(Z7="",NA(),Z7)</f>
        <v>54.22</v>
      </c>
      <c r="AA6" s="35">
        <f t="shared" si="4"/>
        <v>54.32</v>
      </c>
      <c r="AB6" s="35">
        <f t="shared" si="4"/>
        <v>54.2</v>
      </c>
      <c r="AC6" s="35">
        <f t="shared" si="4"/>
        <v>52.63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1793.79</v>
      </c>
      <c r="BG6" s="35">
        <f t="shared" ref="BG6:BO6" si="7">IF(BG7="",NA(),BG7)</f>
        <v>1729.92</v>
      </c>
      <c r="BH6" s="35">
        <f t="shared" si="7"/>
        <v>1617.9</v>
      </c>
      <c r="BI6" s="35">
        <f t="shared" si="7"/>
        <v>426.21</v>
      </c>
      <c r="BJ6" s="35">
        <f t="shared" si="7"/>
        <v>434.71</v>
      </c>
      <c r="BK6" s="35">
        <f t="shared" si="7"/>
        <v>1144.05</v>
      </c>
      <c r="BL6" s="35">
        <f t="shared" si="7"/>
        <v>1126.77</v>
      </c>
      <c r="BM6" s="35">
        <f t="shared" si="7"/>
        <v>1044.8</v>
      </c>
      <c r="BN6" s="35">
        <f t="shared" si="7"/>
        <v>1081.8</v>
      </c>
      <c r="BO6" s="35">
        <f t="shared" si="7"/>
        <v>974.93</v>
      </c>
      <c r="BP6" s="34" t="str">
        <f>IF(BP7="","",IF(BP7="-","【-】","【"&amp;SUBSTITUTE(TEXT(BP7,"#,##0.00"),"-","△")&amp;"】"))</f>
        <v>【914.53】</v>
      </c>
      <c r="BQ6" s="35">
        <f>IF(BQ7="",NA(),BQ7)</f>
        <v>39.18</v>
      </c>
      <c r="BR6" s="35">
        <f t="shared" ref="BR6:BZ6" si="8">IF(BR7="",NA(),BR7)</f>
        <v>37.58</v>
      </c>
      <c r="BS6" s="35">
        <f t="shared" si="8"/>
        <v>37.479999999999997</v>
      </c>
      <c r="BT6" s="35">
        <f t="shared" si="8"/>
        <v>36.72</v>
      </c>
      <c r="BU6" s="35">
        <f t="shared" si="8"/>
        <v>37.76</v>
      </c>
      <c r="BV6" s="35">
        <f t="shared" si="8"/>
        <v>42.48</v>
      </c>
      <c r="BW6" s="35">
        <f t="shared" si="8"/>
        <v>50.9</v>
      </c>
      <c r="BX6" s="35">
        <f t="shared" si="8"/>
        <v>50.82</v>
      </c>
      <c r="BY6" s="35">
        <f t="shared" si="8"/>
        <v>52.19</v>
      </c>
      <c r="BZ6" s="35">
        <f t="shared" si="8"/>
        <v>55.32</v>
      </c>
      <c r="CA6" s="34" t="str">
        <f>IF(CA7="","",IF(CA7="-","【-】","【"&amp;SUBSTITUTE(TEXT(CA7,"#,##0.00"),"-","△")&amp;"】"))</f>
        <v>【55.73】</v>
      </c>
      <c r="CB6" s="35">
        <f>IF(CB7="",NA(),CB7)</f>
        <v>459.22</v>
      </c>
      <c r="CC6" s="35">
        <f t="shared" ref="CC6:CK6" si="9">IF(CC7="",NA(),CC7)</f>
        <v>481.52</v>
      </c>
      <c r="CD6" s="35">
        <f t="shared" si="9"/>
        <v>495.21</v>
      </c>
      <c r="CE6" s="35">
        <f t="shared" si="9"/>
        <v>501.15</v>
      </c>
      <c r="CF6" s="35">
        <f t="shared" si="9"/>
        <v>505.22</v>
      </c>
      <c r="CG6" s="35">
        <f t="shared" si="9"/>
        <v>343.8</v>
      </c>
      <c r="CH6" s="35">
        <f t="shared" si="9"/>
        <v>293.27</v>
      </c>
      <c r="CI6" s="35">
        <f t="shared" si="9"/>
        <v>300.52</v>
      </c>
      <c r="CJ6" s="35">
        <f t="shared" si="9"/>
        <v>296.14</v>
      </c>
      <c r="CK6" s="35">
        <f t="shared" si="9"/>
        <v>283.17</v>
      </c>
      <c r="CL6" s="34" t="str">
        <f>IF(CL7="","",IF(CL7="-","【-】","【"&amp;SUBSTITUTE(TEXT(CL7,"#,##0.00"),"-","△")&amp;"】"))</f>
        <v>【276.78】</v>
      </c>
      <c r="CM6" s="35">
        <f>IF(CM7="",NA(),CM7)</f>
        <v>42.18</v>
      </c>
      <c r="CN6" s="35">
        <f t="shared" ref="CN6:CV6" si="10">IF(CN7="",NA(),CN7)</f>
        <v>41.94</v>
      </c>
      <c r="CO6" s="35">
        <f t="shared" si="10"/>
        <v>42.25</v>
      </c>
      <c r="CP6" s="35">
        <f t="shared" si="10"/>
        <v>42.96</v>
      </c>
      <c r="CQ6" s="35">
        <f t="shared" si="10"/>
        <v>41.94</v>
      </c>
      <c r="CR6" s="35">
        <f t="shared" si="10"/>
        <v>46.06</v>
      </c>
      <c r="CS6" s="35">
        <f t="shared" si="10"/>
        <v>53.78</v>
      </c>
      <c r="CT6" s="35">
        <f t="shared" si="10"/>
        <v>53.24</v>
      </c>
      <c r="CU6" s="35">
        <f t="shared" si="10"/>
        <v>52.31</v>
      </c>
      <c r="CV6" s="35">
        <f t="shared" si="10"/>
        <v>60.65</v>
      </c>
      <c r="CW6" s="34" t="str">
        <f>IF(CW7="","",IF(CW7="-","【-】","【"&amp;SUBSTITUTE(TEXT(CW7,"#,##0.00"),"-","△")&amp;"】"))</f>
        <v>【59.15】</v>
      </c>
      <c r="CX6" s="35">
        <f>IF(CX7="",NA(),CX7)</f>
        <v>79.540000000000006</v>
      </c>
      <c r="CY6" s="35">
        <f t="shared" ref="CY6:DG6" si="11">IF(CY7="",NA(),CY7)</f>
        <v>80.33</v>
      </c>
      <c r="CZ6" s="35">
        <f t="shared" si="11"/>
        <v>82.54</v>
      </c>
      <c r="DA6" s="35">
        <f t="shared" si="11"/>
        <v>83.78</v>
      </c>
      <c r="DB6" s="35">
        <f t="shared" si="11"/>
        <v>85.68</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302058</v>
      </c>
      <c r="D7" s="37">
        <v>47</v>
      </c>
      <c r="E7" s="37">
        <v>17</v>
      </c>
      <c r="F7" s="37">
        <v>5</v>
      </c>
      <c r="G7" s="37">
        <v>0</v>
      </c>
      <c r="H7" s="37" t="s">
        <v>109</v>
      </c>
      <c r="I7" s="37" t="s">
        <v>110</v>
      </c>
      <c r="J7" s="37" t="s">
        <v>111</v>
      </c>
      <c r="K7" s="37" t="s">
        <v>112</v>
      </c>
      <c r="L7" s="37" t="s">
        <v>113</v>
      </c>
      <c r="M7" s="37"/>
      <c r="N7" s="38" t="s">
        <v>114</v>
      </c>
      <c r="O7" s="38" t="s">
        <v>115</v>
      </c>
      <c r="P7" s="38">
        <v>11.1</v>
      </c>
      <c r="Q7" s="38">
        <v>100</v>
      </c>
      <c r="R7" s="38">
        <v>3564</v>
      </c>
      <c r="S7" s="38">
        <v>24279</v>
      </c>
      <c r="T7" s="38">
        <v>43.91</v>
      </c>
      <c r="U7" s="38">
        <v>552.92999999999995</v>
      </c>
      <c r="V7" s="38">
        <v>2675</v>
      </c>
      <c r="W7" s="38">
        <v>0.63</v>
      </c>
      <c r="X7" s="38">
        <v>4246.03</v>
      </c>
      <c r="Y7" s="38">
        <v>54.59</v>
      </c>
      <c r="Z7" s="38">
        <v>54.22</v>
      </c>
      <c r="AA7" s="38">
        <v>54.32</v>
      </c>
      <c r="AB7" s="38">
        <v>54.2</v>
      </c>
      <c r="AC7" s="38">
        <v>52.63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1793.79</v>
      </c>
      <c r="BG7" s="38">
        <v>1729.92</v>
      </c>
      <c r="BH7" s="38">
        <v>1617.9</v>
      </c>
      <c r="BI7" s="38">
        <v>426.21</v>
      </c>
      <c r="BJ7" s="38">
        <v>434.71</v>
      </c>
      <c r="BK7" s="38">
        <v>1144.05</v>
      </c>
      <c r="BL7" s="38">
        <v>1126.77</v>
      </c>
      <c r="BM7" s="38">
        <v>1044.8</v>
      </c>
      <c r="BN7" s="38">
        <v>1081.8</v>
      </c>
      <c r="BO7" s="38">
        <v>974.93</v>
      </c>
      <c r="BP7" s="38">
        <v>914.53</v>
      </c>
      <c r="BQ7" s="38">
        <v>39.18</v>
      </c>
      <c r="BR7" s="38">
        <v>37.58</v>
      </c>
      <c r="BS7" s="38">
        <v>37.479999999999997</v>
      </c>
      <c r="BT7" s="38">
        <v>36.72</v>
      </c>
      <c r="BU7" s="38">
        <v>37.76</v>
      </c>
      <c r="BV7" s="38">
        <v>42.48</v>
      </c>
      <c r="BW7" s="38">
        <v>50.9</v>
      </c>
      <c r="BX7" s="38">
        <v>50.82</v>
      </c>
      <c r="BY7" s="38">
        <v>52.19</v>
      </c>
      <c r="BZ7" s="38">
        <v>55.32</v>
      </c>
      <c r="CA7" s="38">
        <v>55.73</v>
      </c>
      <c r="CB7" s="38">
        <v>459.22</v>
      </c>
      <c r="CC7" s="38">
        <v>481.52</v>
      </c>
      <c r="CD7" s="38">
        <v>495.21</v>
      </c>
      <c r="CE7" s="38">
        <v>501.15</v>
      </c>
      <c r="CF7" s="38">
        <v>505.22</v>
      </c>
      <c r="CG7" s="38">
        <v>343.8</v>
      </c>
      <c r="CH7" s="38">
        <v>293.27</v>
      </c>
      <c r="CI7" s="38">
        <v>300.52</v>
      </c>
      <c r="CJ7" s="38">
        <v>296.14</v>
      </c>
      <c r="CK7" s="38">
        <v>283.17</v>
      </c>
      <c r="CL7" s="38">
        <v>276.77999999999997</v>
      </c>
      <c r="CM7" s="38">
        <v>42.18</v>
      </c>
      <c r="CN7" s="38">
        <v>41.94</v>
      </c>
      <c r="CO7" s="38">
        <v>42.25</v>
      </c>
      <c r="CP7" s="38">
        <v>42.96</v>
      </c>
      <c r="CQ7" s="38">
        <v>41.94</v>
      </c>
      <c r="CR7" s="38">
        <v>46.06</v>
      </c>
      <c r="CS7" s="38">
        <v>53.78</v>
      </c>
      <c r="CT7" s="38">
        <v>53.24</v>
      </c>
      <c r="CU7" s="38">
        <v>52.31</v>
      </c>
      <c r="CV7" s="38">
        <v>60.65</v>
      </c>
      <c r="CW7" s="38">
        <v>59.15</v>
      </c>
      <c r="CX7" s="38">
        <v>79.540000000000006</v>
      </c>
      <c r="CY7" s="38">
        <v>80.33</v>
      </c>
      <c r="CZ7" s="38">
        <v>82.54</v>
      </c>
      <c r="DA7" s="38">
        <v>83.78</v>
      </c>
      <c r="DB7" s="38">
        <v>85.68</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gesui12</cp:lastModifiedBy>
  <cp:lastPrinted>2018-02-07T00:40:25Z</cp:lastPrinted>
  <dcterms:created xsi:type="dcterms:W3CDTF">2017-12-25T02:31:05Z</dcterms:created>
  <dcterms:modified xsi:type="dcterms:W3CDTF">2018-02-07T00:41:35Z</dcterms:modified>
  <cp:category/>
</cp:coreProperties>
</file>