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66clt01\共有フォルダ\企画管理係\地方公営企業会計\経営比較分析表\R1\県提出\"/>
    </mc:Choice>
  </mc:AlternateContent>
  <workbookProtection workbookAlgorithmName="SHA-512" workbookHashValue="A2eNstp8kMNKLgqCaYZCwgShnfrZ0XRoLdEUhajcWjLQOawFh1v8QbMXMl+ruTiJCsuCHfv/ZEZP3MzsTuvBjA==" workbookSaltValue="C/zbM/FQFf6EvWUneekcZ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<sst xmlns="http://schemas.openxmlformats.org/spreadsheetml/2006/main" count="236" uniqueCount="119">
  <si>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</si>
  <si>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</si>
  <si>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</si>
  <si>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</si>
  <si>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</si>
  <si>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</si>
  <si>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</si>
  <si>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</si>
  <si>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</si>
  <si>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</si>
  <si>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</si>
  <si>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</si>
  <si>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</si>
  <si>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</si>
  <si>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</si>
  <si>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</si>
  <si>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</si>
  <si>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</si>
  <si>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</si>
  <si>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</si>
  <si>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</si>
  <si>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</si>
  <si>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</si>
  <si>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</si>
  <si>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</si>
  <si>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</si>
  <si>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</si>
  <si>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</si>
  <si>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</si>
  <si>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</si>
  <si>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</si>
  <si>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</si>
  <si>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</si>
  <si>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</si>
  <si>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</si>
  <si>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</si>
  <si>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</si>
  <si>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</si>
  <si>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</si>
  <si>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</si>
  <si>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</si>
  <si>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</si>
  <si>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</si>
  <si>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</si>
  <si>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</si>
  <si>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</si>
  <si>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</si>
  <si>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</si>
  <si>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</si>
  <si>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</si>
  <si>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</si>
  <si>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</si>
  <si>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</si>
  <si>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</si>
  <si>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</si>
  <si>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</si>
  <si>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</si>
  <si>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</si>
  <si>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</si>
  <si>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</si>
  <si>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</si>
  <si>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</si>
  <si>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</si>
  <si>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</si>
  <si>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</si>
  <si>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</si>
  <si>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</si>
  <si>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</si>
  <si>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</si>
  <si>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</si>
  <si>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</si>
  <si>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</si>
  <si>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</si>
  <si>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</si>
  <si>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</si>
  <si>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</si>
  <si>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</si>
  <si>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</si>
  <si>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</si>
  <si>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</si>
  <si>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</si>
  <si>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</si>
  <si>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</si>
  <si>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</si>
  <si>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</si>
  <si>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</si>
  <si>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</si>
  <si>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</si>
  <si>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</si>
  <si>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</si>
  <si>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</si>
  <si>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</si>
  <si>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</si>
  <si>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</si>
  <si>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</si>
  <si>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</si>
  <si>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</si>
  <si>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</si>
  <si>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御坊市</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</si>
  <si>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</si>
  <si>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</si>
  <si>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</si>
  <si>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</si>
  <si>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</si>
  <si>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</si>
  <si>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</si>
  <si>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</si>
  <si>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</si>
  <si>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</si>
  <si>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</si>
  <si>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</si>
  <si>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</si>
  <si>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</si>
  <si>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</si>
  <si>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</si>
  <si>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</si>
  <si>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平成23年の供用開始から年数が経過していないため、老朽化による管渠の更新は行っていない。今後は、施設などの老朽化に備えて計画的な更新や長寿命化に取り組んでいく必要がある。</t>
    <rPh sb="1" eb="3">
      <t>ヘイセイ</t>
    </rPh>
    <rPh sb="5" eb="6">
      <t>ネン</t>
    </rPh>
    <rPh sb="13" eb="15">
      <t>ネンスウ</t>
    </rPh>
    <rPh sb="16" eb="18">
      <t>ケイカ</t>
    </rPh>
    <rPh sb="49" eb="51">
      <t>シセツ</t>
    </rPh>
    <rPh sb="58" eb="59">
      <t>ソナ</t>
    </rPh>
    <rPh sb="61" eb="64">
      <t>ケイカクテキ</t>
    </rPh>
    <rPh sb="65" eb="67">
      <t>コウシン</t>
    </rPh>
    <rPh sb="68" eb="72">
      <t>チョウジュミョウカ</t>
    </rPh>
    <rPh sb="73" eb="74">
      <t>ト</t>
    </rPh>
    <rPh sb="75" eb="76">
      <t>ク</t>
    </rPh>
    <phoneticPr fontId="4"/>
  </si>
  <si>
    <t>　本市の下水道事業は、経営改善に向けた接続啓発及び接続率の向上、経営の効率性の向上を目指すとともに、維持管理費等の経費削減や投資の効率化を踏まえた、計画的な管渠整備を行っていく必要がある。なお、本事業は財務状況の明確化、経営の効率化・健全化の向上を図るために、現在、地方公営企業法の適用に向けて取り組んでいる。</t>
    <rPh sb="1" eb="3">
      <t>ホンシ</t>
    </rPh>
    <rPh sb="4" eb="7">
      <t>ゲスイドウ</t>
    </rPh>
    <rPh sb="7" eb="9">
      <t>ジギョウ</t>
    </rPh>
    <rPh sb="11" eb="13">
      <t>ケイエイ</t>
    </rPh>
    <rPh sb="13" eb="15">
      <t>カイゼン</t>
    </rPh>
    <rPh sb="16" eb="17">
      <t>ム</t>
    </rPh>
    <rPh sb="23" eb="24">
      <t>オヨ</t>
    </rPh>
    <rPh sb="29" eb="31">
      <t>コウジョウ</t>
    </rPh>
    <rPh sb="55" eb="56">
      <t>トウ</t>
    </rPh>
    <rPh sb="57" eb="59">
      <t>ケイヒ</t>
    </rPh>
    <phoneticPr fontId="4"/>
  </si>
  <si>
    <t>①収益的収支比率
現状、料金収入のみで経営することは非常に難しいため、一般会計からの繰入金で補填している状況が続いている。今後は、維持管理費等の経費削減や接続率の向上に、より一層取り組んで行く必要がある。　　　　　　　　　　　　　　　　　　　　
④企業債残高対事業規模比率
類似団体平均値と比べると高い比率となっている。今後も、整備事業の継続に伴い借入れが続くため、比率は高い状況が続くと見込まれる。　　　　　　　　　　　　　　　　　　　　　
⑤経費回収率
類似団体平均値に比べて高い比率となっているが、依然として使用料のみで経費を回収することが出来ていないため、一般会計繰入金で補填している状況が続いている。今後は、維持管理費等の経費削減や接続率の向上による使用料収入の安定的な確保に、より一層取り組んで行く必要がある。　　　　　　　　　　　　　　　　　　　　　
⑥汚水処理原価
類似団体平均値より低い数値となっているが、今後も、維持管理費等の経費削減や接続率の向上により有収水量を増加させる取り組みを行っていく必要がある。
⑦施設利用率
供用開始から年数が経過していないため、接続戸数が少なく類似団体平均値を大きく下まわっている。今後も接続促進のための啓発活動等を行い、接続率の向上に、より一層取り組んで行く必要がある。　　　　　　　　　　　　　　　
⑧水洗化率
類似団体平均値と比べると大きく下回っている。今後も水域の水質保全や安定した料金収入を確保していくために、接続促進のための啓発活動等を行い、水洗化率の向上に、より一層取り組んで行く必要がある。</t>
    <rPh sb="1" eb="4">
      <t>シュウエキテキ</t>
    </rPh>
    <rPh sb="4" eb="6">
      <t>シュウシ</t>
    </rPh>
    <rPh sb="6" eb="8">
      <t>ヒリツ</t>
    </rPh>
    <rPh sb="46" eb="48">
      <t>ホテン</t>
    </rPh>
    <rPh sb="52" eb="54">
      <t>ジョウキョウ</t>
    </rPh>
    <rPh sb="55" eb="56">
      <t>ツヅ</t>
    </rPh>
    <rPh sb="61" eb="63">
      <t>コンゴ</t>
    </rPh>
    <rPh sb="70" eb="71">
      <t>トウ</t>
    </rPh>
    <rPh sb="77" eb="79">
      <t>セツゾク</t>
    </rPh>
    <rPh sb="79" eb="80">
      <t>リツ</t>
    </rPh>
    <rPh sb="81" eb="83">
      <t>コウジョウ</t>
    </rPh>
    <rPh sb="87" eb="89">
      <t>イッソウ</t>
    </rPh>
    <rPh sb="89" eb="90">
      <t>ト</t>
    </rPh>
    <rPh sb="91" eb="92">
      <t>ク</t>
    </rPh>
    <rPh sb="94" eb="95">
      <t>イ</t>
    </rPh>
    <rPh sb="96" eb="98">
      <t>ヒツヨウ</t>
    </rPh>
    <rPh sb="124" eb="126">
      <t>キギョウ</t>
    </rPh>
    <rPh sb="126" eb="127">
      <t>サイ</t>
    </rPh>
    <rPh sb="127" eb="129">
      <t>ザンダカ</t>
    </rPh>
    <rPh sb="129" eb="130">
      <t>タイ</t>
    </rPh>
    <rPh sb="130" eb="132">
      <t>ジギョウ</t>
    </rPh>
    <rPh sb="132" eb="134">
      <t>キボ</t>
    </rPh>
    <rPh sb="134" eb="136">
      <t>ヒリツ</t>
    </rPh>
    <rPh sb="143" eb="144">
      <t>アタイ</t>
    </rPh>
    <rPh sb="149" eb="150">
      <t>タカ</t>
    </rPh>
    <rPh sb="151" eb="153">
      <t>ヒリツ</t>
    </rPh>
    <rPh sb="160" eb="162">
      <t>コンゴ</t>
    </rPh>
    <rPh sb="164" eb="166">
      <t>セイビ</t>
    </rPh>
    <rPh sb="166" eb="168">
      <t>ジギョウ</t>
    </rPh>
    <rPh sb="169" eb="171">
      <t>ケイゾク</t>
    </rPh>
    <rPh sb="172" eb="173">
      <t>トモナ</t>
    </rPh>
    <rPh sb="174" eb="176">
      <t>カリイ</t>
    </rPh>
    <rPh sb="178" eb="179">
      <t>ツヅ</t>
    </rPh>
    <rPh sb="183" eb="185">
      <t>ヒリツ</t>
    </rPh>
    <rPh sb="186" eb="187">
      <t>タカ</t>
    </rPh>
    <rPh sb="188" eb="190">
      <t>ジョウキョウ</t>
    </rPh>
    <rPh sb="191" eb="192">
      <t>ツヅ</t>
    </rPh>
    <rPh sb="194" eb="196">
      <t>ミコ</t>
    </rPh>
    <rPh sb="223" eb="225">
      <t>ケイヒ</t>
    </rPh>
    <rPh sb="225" eb="227">
      <t>カイシュウ</t>
    </rPh>
    <rPh sb="227" eb="228">
      <t>リツ</t>
    </rPh>
    <rPh sb="235" eb="236">
      <t>アタイ</t>
    </rPh>
    <rPh sb="237" eb="238">
      <t>クラ</t>
    </rPh>
    <rPh sb="240" eb="241">
      <t>タカ</t>
    </rPh>
    <rPh sb="242" eb="244">
      <t>ヒリツ</t>
    </rPh>
    <rPh sb="252" eb="254">
      <t>イゼン</t>
    </rPh>
    <rPh sb="257" eb="260">
      <t>シヨウリョウ</t>
    </rPh>
    <rPh sb="263" eb="265">
      <t>ケイヒ</t>
    </rPh>
    <rPh sb="266" eb="268">
      <t>カイシュウ</t>
    </rPh>
    <rPh sb="273" eb="275">
      <t>デキ</t>
    </rPh>
    <rPh sb="290" eb="292">
      <t>ホテン</t>
    </rPh>
    <rPh sb="296" eb="298">
      <t>ジョウキョウ</t>
    </rPh>
    <rPh sb="299" eb="300">
      <t>ツヅ</t>
    </rPh>
    <rPh sb="305" eb="307">
      <t>コンゴ</t>
    </rPh>
    <rPh sb="309" eb="311">
      <t>イジ</t>
    </rPh>
    <rPh sb="311" eb="314">
      <t>カンリヒ</t>
    </rPh>
    <rPh sb="314" eb="315">
      <t>トウ</t>
    </rPh>
    <rPh sb="316" eb="318">
      <t>ケイヒ</t>
    </rPh>
    <rPh sb="318" eb="320">
      <t>サクゲン</t>
    </rPh>
    <rPh sb="321" eb="323">
      <t>セツゾク</t>
    </rPh>
    <rPh sb="323" eb="324">
      <t>リツ</t>
    </rPh>
    <rPh sb="325" eb="327">
      <t>コウジョウ</t>
    </rPh>
    <rPh sb="330" eb="335">
      <t>シヨウリョウシュウニュウ</t>
    </rPh>
    <rPh sb="336" eb="339">
      <t>アンテイテキ</t>
    </rPh>
    <rPh sb="340" eb="342">
      <t>カクホ</t>
    </rPh>
    <rPh sb="346" eb="348">
      <t>イッソウ</t>
    </rPh>
    <rPh sb="348" eb="349">
      <t>ト</t>
    </rPh>
    <rPh sb="350" eb="351">
      <t>ク</t>
    </rPh>
    <rPh sb="353" eb="354">
      <t>イ</t>
    </rPh>
    <rPh sb="355" eb="357">
      <t>ヒツヨウ</t>
    </rPh>
    <rPh sb="384" eb="386">
      <t>オスイ</t>
    </rPh>
    <rPh sb="386" eb="388">
      <t>ショリ</t>
    </rPh>
    <rPh sb="388" eb="390">
      <t>ゲンカ</t>
    </rPh>
    <rPh sb="391" eb="393">
      <t>ルイジ</t>
    </rPh>
    <rPh sb="393" eb="395">
      <t>ダンタイ</t>
    </rPh>
    <rPh sb="395" eb="397">
      <t>ヘイキン</t>
    </rPh>
    <rPh sb="397" eb="398">
      <t>アタイ</t>
    </rPh>
    <rPh sb="400" eb="401">
      <t>ヒク</t>
    </rPh>
    <rPh sb="402" eb="404">
      <t>スウチ</t>
    </rPh>
    <rPh sb="412" eb="414">
      <t>コンゴ</t>
    </rPh>
    <rPh sb="416" eb="418">
      <t>イジ</t>
    </rPh>
    <rPh sb="418" eb="421">
      <t>カンリヒ</t>
    </rPh>
    <rPh sb="421" eb="422">
      <t>トウ</t>
    </rPh>
    <rPh sb="423" eb="425">
      <t>ケイヒ</t>
    </rPh>
    <rPh sb="425" eb="427">
      <t>サクゲン</t>
    </rPh>
    <rPh sb="428" eb="430">
      <t>セツゾク</t>
    </rPh>
    <rPh sb="430" eb="431">
      <t>リツ</t>
    </rPh>
    <rPh sb="432" eb="434">
      <t>コウジョウ</t>
    </rPh>
    <rPh sb="437" eb="441">
      <t>ユウシュウスイリョウ</t>
    </rPh>
    <rPh sb="442" eb="444">
      <t>ゾウカ</t>
    </rPh>
    <rPh sb="447" eb="448">
      <t>ト</t>
    </rPh>
    <rPh sb="449" eb="450">
      <t>ク</t>
    </rPh>
    <rPh sb="452" eb="453">
      <t>オコナ</t>
    </rPh>
    <rPh sb="457" eb="459">
      <t>ヒツヨウ</t>
    </rPh>
    <rPh sb="465" eb="467">
      <t>シセツ</t>
    </rPh>
    <rPh sb="467" eb="469">
      <t>リヨウ</t>
    </rPh>
    <rPh sb="469" eb="470">
      <t>リツ</t>
    </rPh>
    <rPh sb="471" eb="475">
      <t>キョウヨウカイシ</t>
    </rPh>
    <rPh sb="477" eb="479">
      <t>ネンスウ</t>
    </rPh>
    <rPh sb="480" eb="482">
      <t>ケイカ</t>
    </rPh>
    <rPh sb="504" eb="505">
      <t>アタイ</t>
    </rPh>
    <rPh sb="506" eb="507">
      <t>オオ</t>
    </rPh>
    <rPh sb="517" eb="519">
      <t>コンゴ</t>
    </rPh>
    <rPh sb="520" eb="522">
      <t>セツゾク</t>
    </rPh>
    <rPh sb="522" eb="524">
      <t>ソクシン</t>
    </rPh>
    <rPh sb="528" eb="530">
      <t>ケイハツ</t>
    </rPh>
    <rPh sb="530" eb="532">
      <t>カツドウ</t>
    </rPh>
    <rPh sb="532" eb="533">
      <t>トウ</t>
    </rPh>
    <rPh sb="534" eb="535">
      <t>オコナ</t>
    </rPh>
    <rPh sb="537" eb="539">
      <t>セツゾク</t>
    </rPh>
    <rPh sb="539" eb="540">
      <t>リツ</t>
    </rPh>
    <rPh sb="541" eb="543">
      <t>コウジョウ</t>
    </rPh>
    <rPh sb="547" eb="549">
      <t>イッソウ</t>
    </rPh>
    <rPh sb="549" eb="550">
      <t>ト</t>
    </rPh>
    <rPh sb="551" eb="552">
      <t>ク</t>
    </rPh>
    <rPh sb="554" eb="555">
      <t>イ</t>
    </rPh>
    <rPh sb="556" eb="558">
      <t>ヒツヨウ</t>
    </rPh>
    <rPh sb="579" eb="582">
      <t>スイセンカ</t>
    </rPh>
    <rPh sb="582" eb="583">
      <t>リツ</t>
    </rPh>
    <rPh sb="584" eb="590">
      <t>ルイジダンタイヘイキン</t>
    </rPh>
    <rPh sb="590" eb="591">
      <t>アタイ</t>
    </rPh>
    <rPh sb="592" eb="593">
      <t>クラ</t>
    </rPh>
    <rPh sb="596" eb="597">
      <t>オオ</t>
    </rPh>
    <rPh sb="599" eb="601">
      <t>シタマワ</t>
    </rPh>
    <rPh sb="664" eb="666">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</si>
</sst>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53-49D9-B5AC-362150ECF85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0.26</c:v>
                </c:pt>
                <c:pt idx="1">
                  <c:v>0.13</c:v>
                </c:pt>
                <c:pt idx="2">
                  <c:v>0.13</c:v>
                </c:pt>
                <c:pt idx="3">
                  <c:v>0.09</c:v>
                </c:pt>
                <c:pt idx="4">
                  <c:v>0.06</c:v>
                </c:pt>
              </c:numCache>
            </c:numRef>
          </c:val>
          <c:smooth val="0"/>
          <c:extLst>
            <c:ext xmlns:c16="http://schemas.microsoft.com/office/drawing/2014/chart" uri="{C3380CC4-5D6E-409C-BE32-E72D297353CC}">
              <c16:uniqueId val="{00000001-1A53-49D9-B5AC-362150ECF85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4.6900000000000004</c:v>
                </c:pt>
                <c:pt idx="1">
                  <c:v>5.38</c:v>
                </c:pt>
                <c:pt idx="2">
                  <c:v>6.69</c:v>
                </c:pt>
                <c:pt idx="3">
                  <c:v>9.5399999999999991</c:v>
                </c:pt>
                <c:pt idx="4">
                  <c:v>11.31</c:v>
                </c:pt>
              </c:numCache>
            </c:numRef>
          </c:val>
          <c:extLst>
            <c:ext xmlns:c16="http://schemas.microsoft.com/office/drawing/2014/chart" uri="{C3380CC4-5D6E-409C-BE32-E72D297353CC}">
              <c16:uniqueId val="{00000000-556E-48D1-AB34-5F60D7E224E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36.65</c:v>
                </c:pt>
                <c:pt idx="1">
                  <c:v>37.72</c:v>
                </c:pt>
                <c:pt idx="2">
                  <c:v>37.08</c:v>
                </c:pt>
                <c:pt idx="3">
                  <c:v>37.46</c:v>
                </c:pt>
                <c:pt idx="4">
                  <c:v>37.65</c:v>
                </c:pt>
              </c:numCache>
            </c:numRef>
          </c:val>
          <c:smooth val="0"/>
          <c:extLst>
            <c:ext xmlns:c16="http://schemas.microsoft.com/office/drawing/2014/chart" uri="{C3380CC4-5D6E-409C-BE32-E72D297353CC}">
              <c16:uniqueId val="{00000001-556E-48D1-AB34-5F60D7E224E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27.01</c:v>
                </c:pt>
                <c:pt idx="1">
                  <c:v>25.94</c:v>
                </c:pt>
                <c:pt idx="2">
                  <c:v>28.15</c:v>
                </c:pt>
                <c:pt idx="3">
                  <c:v>30.83</c:v>
                </c:pt>
                <c:pt idx="4">
                  <c:v>27.96</c:v>
                </c:pt>
              </c:numCache>
            </c:numRef>
          </c:val>
          <c:extLst>
            <c:ext xmlns:c16="http://schemas.microsoft.com/office/drawing/2014/chart" uri="{C3380CC4-5D6E-409C-BE32-E72D297353CC}">
              <c16:uniqueId val="{00000000-F828-48AA-AB5F-25BC6302788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68.83</c:v>
                </c:pt>
                <c:pt idx="1">
                  <c:v>68.459999999999994</c:v>
                </c:pt>
                <c:pt idx="2">
                  <c:v>67.22</c:v>
                </c:pt>
                <c:pt idx="3">
                  <c:v>67.459999999999994</c:v>
                </c:pt>
                <c:pt idx="4">
                  <c:v>67.37</c:v>
                </c:pt>
              </c:numCache>
            </c:numRef>
          </c:val>
          <c:smooth val="0"/>
          <c:extLst>
            <c:ext xmlns:c16="http://schemas.microsoft.com/office/drawing/2014/chart" uri="{C3380CC4-5D6E-409C-BE32-E72D297353CC}">
              <c16:uniqueId val="{00000001-F828-48AA-AB5F-25BC6302788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57.26</c:v>
                </c:pt>
                <c:pt idx="1">
                  <c:v>48.79</c:v>
                </c:pt>
                <c:pt idx="2">
                  <c:v>94.68</c:v>
                </c:pt>
                <c:pt idx="3">
                  <c:v>94.94</c:v>
                </c:pt>
                <c:pt idx="4">
                  <c:v>95</c:v>
                </c:pt>
              </c:numCache>
            </c:numRef>
          </c:val>
          <c:extLst>
            <c:ext xmlns:c16="http://schemas.microsoft.com/office/drawing/2014/chart" uri="{C3380CC4-5D6E-409C-BE32-E72D297353CC}">
              <c16:uniqueId val="{00000000-61BD-4896-9417-AD7D7C68D94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BD-4896-9417-AD7D7C68D94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B89-4674-B090-8B9A58ACBA5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89-4674-B090-8B9A58ACBA5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DD-4B75-9EA4-D7C0DE39AB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DD-4B75-9EA4-D7C0DE39AB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E5B-48A5-8CB7-6AD19A422DF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5B-48A5-8CB7-6AD19A422DF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C5-40F9-B70F-30A5C141A42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C5-40F9-B70F-30A5C141A42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2205.88</c:v>
                </c:pt>
                <c:pt idx="1">
                  <c:v>3583.48</c:v>
                </c:pt>
                <c:pt idx="2">
                  <c:v>3596.23</c:v>
                </c:pt>
                <c:pt idx="3">
                  <c:v>3057.49</c:v>
                </c:pt>
                <c:pt idx="4">
                  <c:v>2220.13</c:v>
                </c:pt>
              </c:numCache>
            </c:numRef>
          </c:val>
          <c:extLst>
            <c:ext xmlns:c16="http://schemas.microsoft.com/office/drawing/2014/chart" uri="{C3380CC4-5D6E-409C-BE32-E72D297353CC}">
              <c16:uniqueId val="{00000000-95A9-4042-98C0-EA3B384E1FA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1673.47</c:v>
                </c:pt>
                <c:pt idx="1">
                  <c:v>1592.72</c:v>
                </c:pt>
                <c:pt idx="2">
                  <c:v>1223.96</c:v>
                </c:pt>
                <c:pt idx="3">
                  <c:v>1269.1500000000001</c:v>
                </c:pt>
                <c:pt idx="4">
                  <c:v>1087.96</c:v>
                </c:pt>
              </c:numCache>
            </c:numRef>
          </c:val>
          <c:smooth val="0"/>
          <c:extLst>
            <c:ext xmlns:c16="http://schemas.microsoft.com/office/drawing/2014/chart" uri="{C3380CC4-5D6E-409C-BE32-E72D297353CC}">
              <c16:uniqueId val="{00000001-95A9-4042-98C0-EA3B384E1FA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10.37</c:v>
                </c:pt>
                <c:pt idx="1">
                  <c:v>9.9700000000000006</c:v>
                </c:pt>
                <c:pt idx="2">
                  <c:v>59.49</c:v>
                </c:pt>
                <c:pt idx="3">
                  <c:v>62.4</c:v>
                </c:pt>
                <c:pt idx="4">
                  <c:v>76.95</c:v>
                </c:pt>
              </c:numCache>
            </c:numRef>
          </c:val>
          <c:extLst>
            <c:ext xmlns:c16="http://schemas.microsoft.com/office/drawing/2014/chart" uri="{C3380CC4-5D6E-409C-BE32-E72D297353CC}">
              <c16:uniqueId val="{00000000-6928-4449-930A-B8BC8FAE1B42}"/>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49.22</c:v>
                </c:pt>
                <c:pt idx="1">
                  <c:v>53.7</c:v>
                </c:pt>
                <c:pt idx="2">
                  <c:v>61.54</c:v>
                </c:pt>
                <c:pt idx="3">
                  <c:v>63.97</c:v>
                </c:pt>
                <c:pt idx="4">
                  <c:v>59.67</c:v>
                </c:pt>
              </c:numCache>
            </c:numRef>
          </c:val>
          <c:smooth val="0"/>
          <c:extLst>
            <c:ext xmlns:c16="http://schemas.microsoft.com/office/drawing/2014/chart" uri="{C3380CC4-5D6E-409C-BE32-E72D297353CC}">
              <c16:uniqueId val="{00000001-6928-4449-930A-B8BC8FAE1B42}"/>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1405.51</c:v>
                </c:pt>
                <c:pt idx="1">
                  <c:v>1473.74</c:v>
                </c:pt>
                <c:pt idx="2">
                  <c:v>245.42</c:v>
                </c:pt>
                <c:pt idx="3">
                  <c:v>231.27</c:v>
                </c:pt>
                <c:pt idx="4">
                  <c:v>192.46</c:v>
                </c:pt>
              </c:numCache>
            </c:numRef>
          </c:val>
          <c:extLst>
            <c:ext xmlns:c16="http://schemas.microsoft.com/office/drawing/2014/chart" uri="{C3380CC4-5D6E-409C-BE32-E72D297353CC}">
              <c16:uniqueId val="{00000000-08BC-4D07-AEFE-0F238ED5DC3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332.02</c:v>
                </c:pt>
                <c:pt idx="1">
                  <c:v>300.35000000000002</c:v>
                </c:pt>
                <c:pt idx="2">
                  <c:v>267.86</c:v>
                </c:pt>
                <c:pt idx="3">
                  <c:v>256.82</c:v>
                </c:pt>
                <c:pt idx="4">
                  <c:v>270.60000000000002</c:v>
                </c:pt>
              </c:numCache>
            </c:numRef>
          </c:val>
          <c:smooth val="0"/>
          <c:extLst>
            <c:ext xmlns:c16="http://schemas.microsoft.com/office/drawing/2014/chart" uri="{C3380CC4-5D6E-409C-BE32-E72D297353CC}">
              <c16:uniqueId val="{00000001-08BC-4D07-AEFE-0F238ED5DC3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N49" zoomScale="110" zoomScaleNormal="11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御坊市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D3</v>
      </c>
      <c r="X8" s="49"/>
      <c r="Y8" s="49"/>
      <c r="Z8" s="49"/>
      <c r="AA8" s="49"/>
      <c r="AB8" s="49"/>
      <c r="AC8" s="49"/>
      <c r="AD8" s="50" t="str">
        <f>データ!$M$6</f>
        <v>非設置</v>
      </c>
      <c r="AE8" s="50"/>
      <c r="AF8" s="50"/>
      <c r="AG8" s="50"/>
      <c r="AH8" s="50"/>
      <c r="AI8" s="50"/>
      <c r="AJ8" s="50"/>
      <c r="AK8" s="3"/>
      <c r="AL8" s="51">
        <f>データ!S6</f>
        <v>23117</v>
      </c>
      <c r="AM8" s="51"/>
      <c r="AN8" s="51"/>
      <c r="AO8" s="51"/>
      <c r="AP8" s="51"/>
      <c r="AQ8" s="51"/>
      <c r="AR8" s="51"/>
      <c r="AS8" s="51"/>
      <c r="AT8" s="46">
        <f>データ!T6</f>
        <v>43.91</v>
      </c>
      <c r="AU8" s="46"/>
      <c r="AV8" s="46"/>
      <c r="AW8" s="46"/>
      <c r="AX8" s="46"/>
      <c r="AY8" s="46"/>
      <c r="AZ8" s="46"/>
      <c r="BA8" s="46"/>
      <c r="BB8" s="46">
        <f>データ!U6</f>
        <v>526.46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6.15</v>
      </c>
      <c r="Q10" s="46"/>
      <c r="R10" s="46"/>
      <c r="S10" s="46"/>
      <c r="T10" s="46"/>
      <c r="U10" s="46"/>
      <c r="V10" s="46"/>
      <c r="W10" s="46">
        <f>データ!Q6</f>
        <v>100</v>
      </c>
      <c r="X10" s="46"/>
      <c r="Y10" s="46"/>
      <c r="Z10" s="46"/>
      <c r="AA10" s="46"/>
      <c r="AB10" s="46"/>
      <c r="AC10" s="46"/>
      <c r="AD10" s="51">
        <f>データ!R6</f>
        <v>3190</v>
      </c>
      <c r="AE10" s="51"/>
      <c r="AF10" s="51"/>
      <c r="AG10" s="51"/>
      <c r="AH10" s="51"/>
      <c r="AI10" s="51"/>
      <c r="AJ10" s="51"/>
      <c r="AK10" s="2"/>
      <c r="AL10" s="51">
        <f>データ!V6</f>
        <v>1409</v>
      </c>
      <c r="AM10" s="51"/>
      <c r="AN10" s="51"/>
      <c r="AO10" s="51"/>
      <c r="AP10" s="51"/>
      <c r="AQ10" s="51"/>
      <c r="AR10" s="51"/>
      <c r="AS10" s="51"/>
      <c r="AT10" s="46">
        <f>データ!W6</f>
        <v>0.44</v>
      </c>
      <c r="AU10" s="46"/>
      <c r="AV10" s="46"/>
      <c r="AW10" s="46"/>
      <c r="AX10" s="46"/>
      <c r="AY10" s="46"/>
      <c r="AZ10" s="46"/>
      <c r="BA10" s="46"/>
      <c r="BB10" s="46">
        <f>データ!X6</f>
        <v>3202.27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w+4NxK1lJ1T6ayak+tvl7VzmGvmhSAT8Y5AzSbnFT5IEa7fZJU2SQOl2meP6giY+UVyBY5QyrEJme62kFpwJ/Q==" saltValue="Ci3B3wZlPdE/jA1/Z5sNM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302058</v>
      </c>
      <c r="D6" s="33">
        <f t="shared" si="3"/>
        <v>47</v>
      </c>
      <c r="E6" s="33">
        <f t="shared" si="3"/>
        <v>17</v>
      </c>
      <c r="F6" s="33">
        <f t="shared" si="3"/>
        <v>4</v>
      </c>
      <c r="G6" s="33">
        <f t="shared" si="3"/>
        <v>0</v>
      </c>
      <c r="H6" s="33" t="str">
        <f t="shared" si="3"/>
        <v>和歌山県　御坊市</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6.15</v>
      </c>
      <c r="Q6" s="34">
        <f t="shared" si="3"/>
        <v>100</v>
      </c>
      <c r="R6" s="34">
        <f t="shared" si="3"/>
        <v>3190</v>
      </c>
      <c r="S6" s="34">
        <f t="shared" si="3"/>
        <v>23117</v>
      </c>
      <c r="T6" s="34">
        <f t="shared" si="3"/>
        <v>43.91</v>
      </c>
      <c r="U6" s="34">
        <f t="shared" si="3"/>
        <v>526.46</v>
      </c>
      <c r="V6" s="34">
        <f t="shared" si="3"/>
        <v>1409</v>
      </c>
      <c r="W6" s="34">
        <f t="shared" si="3"/>
        <v>0.44</v>
      </c>
      <c r="X6" s="34">
        <f t="shared" si="3"/>
        <v>3202.27</v>
      </c>
      <c r="Y6" s="35">
        <f>IF(Y7="",NA(),Y7)</f>
        <v>57.26</v>
      </c>
      <c r="Z6" s="35">
        <f t="shared" ref="Z6:AH6" si="4">IF(Z7="",NA(),Z7)</f>
        <v>48.79</v>
      </c>
      <c r="AA6" s="35">
        <f t="shared" si="4"/>
        <v>94.68</v>
      </c>
      <c r="AB6" s="35">
        <f t="shared" si="4"/>
        <v>94.94</v>
      </c>
      <c r="AC6" s="35">
        <f t="shared" si="4"/>
        <v>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2205.88</v>
      </c>
      <c r="BG6" s="35">
        <f t="shared" ref="BG6:BO6" si="7">IF(BG7="",NA(),BG7)</f>
        <v>3583.48</v>
      </c>
      <c r="BH6" s="35">
        <f t="shared" si="7"/>
        <v>3596.23</v>
      </c>
      <c r="BI6" s="35">
        <f t="shared" si="7"/>
        <v>3057.49</v>
      </c>
      <c r="BJ6" s="35">
        <f t="shared" si="7"/>
        <v>2220.13</v>
      </c>
      <c r="BK6" s="35">
        <f t="shared" si="7"/>
        <v>1673.47</v>
      </c>
      <c r="BL6" s="35">
        <f t="shared" si="7"/>
        <v>1592.72</v>
      </c>
      <c r="BM6" s="35">
        <f t="shared" si="7"/>
        <v>1223.96</v>
      </c>
      <c r="BN6" s="35">
        <f t="shared" si="7"/>
        <v>1269.1500000000001</v>
      </c>
      <c r="BO6" s="35">
        <f t="shared" si="7"/>
        <v>1087.96</v>
      </c>
      <c r="BP6" s="34" t="str">
        <f>IF(BP7="","",IF(BP7="-","【-】","【"&amp;SUBSTITUTE(TEXT(BP7,"#,##0.00"),"-","△")&amp;"】"))</f>
        <v>【1,218.70】</v>
      </c>
      <c r="BQ6" s="35">
        <f>IF(BQ7="",NA(),BQ7)</f>
        <v>10.37</v>
      </c>
      <c r="BR6" s="35">
        <f t="shared" ref="BR6:BZ6" si="8">IF(BR7="",NA(),BR7)</f>
        <v>9.9700000000000006</v>
      </c>
      <c r="BS6" s="35">
        <f t="shared" si="8"/>
        <v>59.49</v>
      </c>
      <c r="BT6" s="35">
        <f t="shared" si="8"/>
        <v>62.4</v>
      </c>
      <c r="BU6" s="35">
        <f t="shared" si="8"/>
        <v>76.95</v>
      </c>
      <c r="BV6" s="35">
        <f t="shared" si="8"/>
        <v>49.22</v>
      </c>
      <c r="BW6" s="35">
        <f t="shared" si="8"/>
        <v>53.7</v>
      </c>
      <c r="BX6" s="35">
        <f t="shared" si="8"/>
        <v>61.54</v>
      </c>
      <c r="BY6" s="35">
        <f t="shared" si="8"/>
        <v>63.97</v>
      </c>
      <c r="BZ6" s="35">
        <f t="shared" si="8"/>
        <v>59.67</v>
      </c>
      <c r="CA6" s="34" t="str">
        <f>IF(CA7="","",IF(CA7="-","【-】","【"&amp;SUBSTITUTE(TEXT(CA7,"#,##0.00"),"-","△")&amp;"】"))</f>
        <v>【74.17】</v>
      </c>
      <c r="CB6" s="35">
        <f>IF(CB7="",NA(),CB7)</f>
        <v>1405.51</v>
      </c>
      <c r="CC6" s="35">
        <f t="shared" ref="CC6:CK6" si="9">IF(CC7="",NA(),CC7)</f>
        <v>1473.74</v>
      </c>
      <c r="CD6" s="35">
        <f t="shared" si="9"/>
        <v>245.42</v>
      </c>
      <c r="CE6" s="35">
        <f t="shared" si="9"/>
        <v>231.27</v>
      </c>
      <c r="CF6" s="35">
        <f t="shared" si="9"/>
        <v>192.46</v>
      </c>
      <c r="CG6" s="35">
        <f t="shared" si="9"/>
        <v>332.02</v>
      </c>
      <c r="CH6" s="35">
        <f t="shared" si="9"/>
        <v>300.35000000000002</v>
      </c>
      <c r="CI6" s="35">
        <f t="shared" si="9"/>
        <v>267.86</v>
      </c>
      <c r="CJ6" s="35">
        <f t="shared" si="9"/>
        <v>256.82</v>
      </c>
      <c r="CK6" s="35">
        <f t="shared" si="9"/>
        <v>270.60000000000002</v>
      </c>
      <c r="CL6" s="34" t="str">
        <f>IF(CL7="","",IF(CL7="-","【-】","【"&amp;SUBSTITUTE(TEXT(CL7,"#,##0.00"),"-","△")&amp;"】"))</f>
        <v>【218.56】</v>
      </c>
      <c r="CM6" s="35">
        <f>IF(CM7="",NA(),CM7)</f>
        <v>4.6900000000000004</v>
      </c>
      <c r="CN6" s="35">
        <f t="shared" ref="CN6:CV6" si="10">IF(CN7="",NA(),CN7)</f>
        <v>5.38</v>
      </c>
      <c r="CO6" s="35">
        <f t="shared" si="10"/>
        <v>6.69</v>
      </c>
      <c r="CP6" s="35">
        <f t="shared" si="10"/>
        <v>9.5399999999999991</v>
      </c>
      <c r="CQ6" s="35">
        <f t="shared" si="10"/>
        <v>11.31</v>
      </c>
      <c r="CR6" s="35">
        <f t="shared" si="10"/>
        <v>36.65</v>
      </c>
      <c r="CS6" s="35">
        <f t="shared" si="10"/>
        <v>37.72</v>
      </c>
      <c r="CT6" s="35">
        <f t="shared" si="10"/>
        <v>37.08</v>
      </c>
      <c r="CU6" s="35">
        <f t="shared" si="10"/>
        <v>37.46</v>
      </c>
      <c r="CV6" s="35">
        <f t="shared" si="10"/>
        <v>37.65</v>
      </c>
      <c r="CW6" s="34" t="str">
        <f>IF(CW7="","",IF(CW7="-","【-】","【"&amp;SUBSTITUTE(TEXT(CW7,"#,##0.00"),"-","△")&amp;"】"))</f>
        <v>【42.86】</v>
      </c>
      <c r="CX6" s="35">
        <f>IF(CX7="",NA(),CX7)</f>
        <v>27.01</v>
      </c>
      <c r="CY6" s="35">
        <f t="shared" ref="CY6:DG6" si="11">IF(CY7="",NA(),CY7)</f>
        <v>25.94</v>
      </c>
      <c r="CZ6" s="35">
        <f t="shared" si="11"/>
        <v>28.15</v>
      </c>
      <c r="DA6" s="35">
        <f t="shared" si="11"/>
        <v>30.83</v>
      </c>
      <c r="DB6" s="35">
        <f t="shared" si="11"/>
        <v>27.96</v>
      </c>
      <c r="DC6" s="35">
        <f t="shared" si="11"/>
        <v>68.83</v>
      </c>
      <c r="DD6" s="35">
        <f t="shared" si="11"/>
        <v>68.459999999999994</v>
      </c>
      <c r="DE6" s="35">
        <f t="shared" si="11"/>
        <v>67.22</v>
      </c>
      <c r="DF6" s="35">
        <f t="shared" si="11"/>
        <v>67.459999999999994</v>
      </c>
      <c r="DG6" s="35">
        <f t="shared" si="11"/>
        <v>67.37</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0.26</v>
      </c>
      <c r="EK6" s="35">
        <f t="shared" si="14"/>
        <v>0.13</v>
      </c>
      <c r="EL6" s="35">
        <f t="shared" si="14"/>
        <v>0.13</v>
      </c>
      <c r="EM6" s="35">
        <f t="shared" si="14"/>
        <v>0.09</v>
      </c>
      <c r="EN6" s="35">
        <f t="shared" si="14"/>
        <v>0.06</v>
      </c>
      <c r="EO6" s="34" t="str">
        <f>IF(EO7="","",IF(EO7="-","【-】","【"&amp;SUBSTITUTE(TEXT(EO7,"#,##0.00"),"-","△")&amp;"】"))</f>
        <v>【0.28】</v>
      </c>
    </row>
    <row r="7" spans="1:145" s="36" customFormat="1" x14ac:dyDescent="0.15">
      <c r="A7" s="28"/>
      <c r="B7" s="37">
        <v>2019</v>
      </c>
      <c r="C7" s="37">
        <v>302058</v>
      </c>
      <c r="D7" s="37">
        <v>47</v>
      </c>
      <c r="E7" s="37">
        <v>17</v>
      </c>
      <c r="F7" s="37">
        <v>4</v>
      </c>
      <c r="G7" s="37">
        <v>0</v>
      </c>
      <c r="H7" s="37" t="s">
        <v>98</v>
      </c>
      <c r="I7" s="37" t="s">
        <v>99</v>
      </c>
      <c r="J7" s="37" t="s">
        <v>100</v>
      </c>
      <c r="K7" s="37" t="s">
        <v>101</v>
      </c>
      <c r="L7" s="37" t="s">
        <v>102</v>
      </c>
      <c r="M7" s="37" t="s">
        <v>103</v>
      </c>
      <c r="N7" s="38" t="s">
        <v>104</v>
      </c>
      <c r="O7" s="38" t="s">
        <v>105</v>
      </c>
      <c r="P7" s="38">
        <v>6.15</v>
      </c>
      <c r="Q7" s="38">
        <v>100</v>
      </c>
      <c r="R7" s="38">
        <v>3190</v>
      </c>
      <c r="S7" s="38">
        <v>23117</v>
      </c>
      <c r="T7" s="38">
        <v>43.91</v>
      </c>
      <c r="U7" s="38">
        <v>526.46</v>
      </c>
      <c r="V7" s="38">
        <v>1409</v>
      </c>
      <c r="W7" s="38">
        <v>0.44</v>
      </c>
      <c r="X7" s="38">
        <v>3202.27</v>
      </c>
      <c r="Y7" s="38">
        <v>57.26</v>
      </c>
      <c r="Z7" s="38">
        <v>48.79</v>
      </c>
      <c r="AA7" s="38">
        <v>94.68</v>
      </c>
      <c r="AB7" s="38">
        <v>94.94</v>
      </c>
      <c r="AC7" s="38">
        <v>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2205.88</v>
      </c>
      <c r="BG7" s="38">
        <v>3583.48</v>
      </c>
      <c r="BH7" s="38">
        <v>3596.23</v>
      </c>
      <c r="BI7" s="38">
        <v>3057.49</v>
      </c>
      <c r="BJ7" s="38">
        <v>2220.13</v>
      </c>
      <c r="BK7" s="38">
        <v>1673.47</v>
      </c>
      <c r="BL7" s="38">
        <v>1592.72</v>
      </c>
      <c r="BM7" s="38">
        <v>1223.96</v>
      </c>
      <c r="BN7" s="38">
        <v>1269.1500000000001</v>
      </c>
      <c r="BO7" s="38">
        <v>1087.96</v>
      </c>
      <c r="BP7" s="38">
        <v>1218.7</v>
      </c>
      <c r="BQ7" s="38">
        <v>10.37</v>
      </c>
      <c r="BR7" s="38">
        <v>9.9700000000000006</v>
      </c>
      <c r="BS7" s="38">
        <v>59.49</v>
      </c>
      <c r="BT7" s="38">
        <v>62.4</v>
      </c>
      <c r="BU7" s="38">
        <v>76.95</v>
      </c>
      <c r="BV7" s="38">
        <v>49.22</v>
      </c>
      <c r="BW7" s="38">
        <v>53.7</v>
      </c>
      <c r="BX7" s="38">
        <v>61.54</v>
      </c>
      <c r="BY7" s="38">
        <v>63.97</v>
      </c>
      <c r="BZ7" s="38">
        <v>59.67</v>
      </c>
      <c r="CA7" s="38">
        <v>74.17</v>
      </c>
      <c r="CB7" s="38">
        <v>1405.51</v>
      </c>
      <c r="CC7" s="38">
        <v>1473.74</v>
      </c>
      <c r="CD7" s="38">
        <v>245.42</v>
      </c>
      <c r="CE7" s="38">
        <v>231.27</v>
      </c>
      <c r="CF7" s="38">
        <v>192.46</v>
      </c>
      <c r="CG7" s="38">
        <v>332.02</v>
      </c>
      <c r="CH7" s="38">
        <v>300.35000000000002</v>
      </c>
      <c r="CI7" s="38">
        <v>267.86</v>
      </c>
      <c r="CJ7" s="38">
        <v>256.82</v>
      </c>
      <c r="CK7" s="38">
        <v>270.60000000000002</v>
      </c>
      <c r="CL7" s="38">
        <v>218.56</v>
      </c>
      <c r="CM7" s="38">
        <v>4.6900000000000004</v>
      </c>
      <c r="CN7" s="38">
        <v>5.38</v>
      </c>
      <c r="CO7" s="38">
        <v>6.69</v>
      </c>
      <c r="CP7" s="38">
        <v>9.5399999999999991</v>
      </c>
      <c r="CQ7" s="38">
        <v>11.31</v>
      </c>
      <c r="CR7" s="38">
        <v>36.65</v>
      </c>
      <c r="CS7" s="38">
        <v>37.72</v>
      </c>
      <c r="CT7" s="38">
        <v>37.08</v>
      </c>
      <c r="CU7" s="38">
        <v>37.46</v>
      </c>
      <c r="CV7" s="38">
        <v>37.65</v>
      </c>
      <c r="CW7" s="38">
        <v>42.86</v>
      </c>
      <c r="CX7" s="38">
        <v>27.01</v>
      </c>
      <c r="CY7" s="38">
        <v>25.94</v>
      </c>
      <c r="CZ7" s="38">
        <v>28.15</v>
      </c>
      <c r="DA7" s="38">
        <v>30.83</v>
      </c>
      <c r="DB7" s="38">
        <v>27.96</v>
      </c>
      <c r="DC7" s="38">
        <v>68.83</v>
      </c>
      <c r="DD7" s="38">
        <v>68.459999999999994</v>
      </c>
      <c r="DE7" s="38">
        <v>67.22</v>
      </c>
      <c r="DF7" s="38">
        <v>67.459999999999994</v>
      </c>
      <c r="DG7" s="38">
        <v>67.37</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0.26</v>
      </c>
      <c r="EK7" s="38">
        <v>0.13</v>
      </c>
      <c r="EL7" s="38">
        <v>0.13</v>
      </c>
      <c r="EM7" s="38">
        <v>0.09</v>
      </c>
      <c r="EN7" s="38">
        <v>0.06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gesui23</cp:lastModifiedBy>
  <cp:lastPrinted>2021-02-02T00:51:32Z</cp:lastPrinted>
  <dcterms:created xsi:type="dcterms:W3CDTF">2020-12-04T02:56:27Z</dcterms:created>
  <dcterms:modified xsi:type="dcterms:W3CDTF">2021-02-02T00:51:35Z</dcterms:modified>
  <cp:category/>
</cp:coreProperties>
</file>